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вод данных" sheetId="1" r:id="rId1"/>
    <sheet name="Результат" sheetId="2" r:id="rId2"/>
  </sheets>
  <definedNames>
    <definedName name="БаллыДляРаспределения">OFFSET('Ввод данных'!$BH$9:$BH$9,,,'Ввод данных'!$B$2+1,)</definedName>
    <definedName name="ИмяЗаданий">OFFSET('Ввод данных'!$G$7,,,,'Ввод данных'!$B$1)</definedName>
    <definedName name="НормальноеРаспределение">OFFSET('Ввод данных'!$BN$9:$BN$9,,,'Ввод данных'!$B$2+1,)</definedName>
    <definedName name="_xlnm.Print_Area" localSheetId="1">Результат!$B$1:$Q$65,Результат!$R$1:$AB$31</definedName>
    <definedName name="ПроцентЗаданий">OFFSET('Ввод данных'!$G$311,,,,'Ввод данных'!$B$1)</definedName>
    <definedName name="РаспределениеПервичныхБаллов">OFFSET('Ввод данных'!$BO$9:$BO$9,,,'Ввод данных'!$B$2+1,)</definedName>
  </definedNames>
  <calcPr calcId="145621"/>
</workbook>
</file>

<file path=xl/calcChain.xml><?xml version="1.0" encoding="utf-8"?>
<calcChain xmlns="http://schemas.openxmlformats.org/spreadsheetml/2006/main">
  <c r="Y25" i="2" l="1"/>
  <c r="Y26" i="2"/>
  <c r="Y20" i="2"/>
  <c r="Y21" i="2"/>
  <c r="Y22" i="2"/>
  <c r="Y23" i="2"/>
  <c r="Y24" i="2"/>
  <c r="Y19" i="2"/>
  <c r="Y18" i="2"/>
  <c r="V20" i="2"/>
  <c r="V21" i="2"/>
  <c r="V22" i="2"/>
  <c r="V23" i="2"/>
  <c r="V24" i="2"/>
  <c r="V25" i="2"/>
  <c r="V26" i="2"/>
  <c r="V27" i="2"/>
  <c r="V28" i="2"/>
  <c r="V29" i="2"/>
  <c r="V30" i="2"/>
  <c r="V31" i="2"/>
  <c r="V19" i="2"/>
  <c r="V18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BK308" i="1"/>
  <c r="BK307" i="1"/>
  <c r="BK306" i="1"/>
  <c r="BK305" i="1"/>
  <c r="BK304" i="1"/>
  <c r="BK303" i="1"/>
  <c r="BK302" i="1"/>
  <c r="BK301" i="1"/>
  <c r="BK300" i="1"/>
  <c r="BK299" i="1"/>
  <c r="BK298" i="1"/>
  <c r="BK297" i="1"/>
  <c r="BK296" i="1"/>
  <c r="BK295" i="1"/>
  <c r="BK294" i="1"/>
  <c r="BK293" i="1"/>
  <c r="BK292" i="1"/>
  <c r="BK291" i="1"/>
  <c r="BK290" i="1"/>
  <c r="BK289" i="1"/>
  <c r="BK288" i="1"/>
  <c r="BK287" i="1"/>
  <c r="BK286" i="1"/>
  <c r="BK285" i="1"/>
  <c r="BK284" i="1"/>
  <c r="BK283" i="1"/>
  <c r="BK282" i="1"/>
  <c r="BK281" i="1"/>
  <c r="BK280" i="1"/>
  <c r="BK279" i="1"/>
  <c r="BK278" i="1"/>
  <c r="BK277" i="1"/>
  <c r="BK276" i="1"/>
  <c r="BK275" i="1"/>
  <c r="BK274" i="1"/>
  <c r="BK273" i="1"/>
  <c r="BK272" i="1"/>
  <c r="BK271" i="1"/>
  <c r="BK270" i="1"/>
  <c r="BK269" i="1"/>
  <c r="BK268" i="1"/>
  <c r="BK267" i="1"/>
  <c r="BK266" i="1"/>
  <c r="BK265" i="1"/>
  <c r="BK264" i="1"/>
  <c r="BK263" i="1"/>
  <c r="BK262" i="1"/>
  <c r="BK261" i="1"/>
  <c r="BK260" i="1"/>
  <c r="BK259" i="1"/>
  <c r="BK258" i="1"/>
  <c r="BK257" i="1"/>
  <c r="BK256" i="1"/>
  <c r="BK255" i="1"/>
  <c r="BK254" i="1"/>
  <c r="BK253" i="1"/>
  <c r="BK252" i="1"/>
  <c r="BK251" i="1"/>
  <c r="BK250" i="1"/>
  <c r="BK249" i="1"/>
  <c r="BK248" i="1"/>
  <c r="BK247" i="1"/>
  <c r="BK246" i="1"/>
  <c r="BK245" i="1"/>
  <c r="BK244" i="1"/>
  <c r="BK243" i="1"/>
  <c r="BK242" i="1"/>
  <c r="BK241" i="1"/>
  <c r="BK240" i="1"/>
  <c r="BK239" i="1"/>
  <c r="BK238" i="1"/>
  <c r="BK237" i="1"/>
  <c r="BK236" i="1"/>
  <c r="BK235" i="1"/>
  <c r="BK234" i="1"/>
  <c r="BK233" i="1"/>
  <c r="BK232" i="1"/>
  <c r="BK231" i="1"/>
  <c r="BK230" i="1"/>
  <c r="BK229" i="1"/>
  <c r="BK228" i="1"/>
  <c r="BK227" i="1"/>
  <c r="BK226" i="1"/>
  <c r="BK225" i="1"/>
  <c r="BK224" i="1"/>
  <c r="BK223" i="1"/>
  <c r="BK222" i="1"/>
  <c r="BK221" i="1"/>
  <c r="BK220" i="1"/>
  <c r="BK219" i="1"/>
  <c r="BK218" i="1"/>
  <c r="BK217" i="1"/>
  <c r="BK216" i="1"/>
  <c r="BK215" i="1"/>
  <c r="BK214" i="1"/>
  <c r="BK213" i="1"/>
  <c r="BK212" i="1"/>
  <c r="BK211" i="1"/>
  <c r="BK210" i="1"/>
  <c r="BK209" i="1"/>
  <c r="BK208" i="1"/>
  <c r="BK207" i="1"/>
  <c r="BK206" i="1"/>
  <c r="BK205" i="1"/>
  <c r="BK204" i="1"/>
  <c r="BK203" i="1"/>
  <c r="BK202" i="1"/>
  <c r="BK201" i="1"/>
  <c r="BK200" i="1"/>
  <c r="BK199" i="1"/>
  <c r="BK198" i="1"/>
  <c r="BK197" i="1"/>
  <c r="BK196" i="1"/>
  <c r="BK195" i="1"/>
  <c r="BK194" i="1"/>
  <c r="BK193" i="1"/>
  <c r="BK192" i="1"/>
  <c r="BK191" i="1"/>
  <c r="BK190" i="1"/>
  <c r="BK189" i="1"/>
  <c r="BK188" i="1"/>
  <c r="BK187" i="1"/>
  <c r="BK186" i="1"/>
  <c r="BK185" i="1"/>
  <c r="BK184" i="1"/>
  <c r="BK183" i="1"/>
  <c r="BK182" i="1"/>
  <c r="BK181" i="1"/>
  <c r="BK180" i="1"/>
  <c r="BK179" i="1"/>
  <c r="BK178" i="1"/>
  <c r="BK177" i="1"/>
  <c r="BK176" i="1"/>
  <c r="BK175" i="1"/>
  <c r="BK174" i="1"/>
  <c r="BK173" i="1"/>
  <c r="BK172" i="1"/>
  <c r="BK171" i="1"/>
  <c r="BK170" i="1"/>
  <c r="BK169" i="1"/>
  <c r="BK168" i="1"/>
  <c r="BK167" i="1"/>
  <c r="BK166" i="1"/>
  <c r="BK165" i="1"/>
  <c r="BK164" i="1"/>
  <c r="BK163" i="1"/>
  <c r="BK162" i="1"/>
  <c r="BK161" i="1"/>
  <c r="BK160" i="1"/>
  <c r="BK159" i="1"/>
  <c r="BK158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D293" i="1" l="1"/>
  <c r="D243" i="1"/>
  <c r="D177" i="1"/>
  <c r="D68" i="1"/>
  <c r="D236" i="1"/>
  <c r="B206" i="1"/>
  <c r="D206" i="1" s="1"/>
  <c r="B226" i="1"/>
  <c r="B243" i="1"/>
  <c r="BG243" i="1" s="1"/>
  <c r="BM243" i="1" s="1"/>
  <c r="B84" i="1"/>
  <c r="BG84" i="1" s="1"/>
  <c r="BM84" i="1" s="1"/>
  <c r="B293" i="1"/>
  <c r="BG293" i="1" s="1"/>
  <c r="BM293" i="1" s="1"/>
  <c r="B167" i="1"/>
  <c r="D167" i="1" s="1"/>
  <c r="B45" i="1"/>
  <c r="BG45" i="1" s="1"/>
  <c r="BM45" i="1" s="1"/>
  <c r="B131" i="1"/>
  <c r="D131" i="1" s="1"/>
  <c r="B195" i="1"/>
  <c r="D195" i="1" s="1"/>
  <c r="B259" i="1"/>
  <c r="B177" i="1"/>
  <c r="BG177" i="1" s="1"/>
  <c r="BM177" i="1" s="1"/>
  <c r="B68" i="1"/>
  <c r="BG68" i="1" s="1"/>
  <c r="BM68" i="1" s="1"/>
  <c r="B236" i="1"/>
  <c r="BG236" i="1" s="1"/>
  <c r="BM236" i="1" s="1"/>
  <c r="S310" i="1"/>
  <c r="AP310" i="1"/>
  <c r="AP311" i="1" s="1"/>
  <c r="W26" i="2" s="1"/>
  <c r="M310" i="1"/>
  <c r="Z310" i="1"/>
  <c r="R310" i="1"/>
  <c r="AY310" i="1"/>
  <c r="AY311" i="1" s="1"/>
  <c r="Z21" i="2" s="1"/>
  <c r="AG310" i="1"/>
  <c r="J310" i="1"/>
  <c r="AO310" i="1"/>
  <c r="AX310" i="1"/>
  <c r="AX311" i="1" s="1"/>
  <c r="Z20" i="2" s="1"/>
  <c r="AA310" i="1"/>
  <c r="I310" i="1"/>
  <c r="Q310" i="1"/>
  <c r="AW310" i="1"/>
  <c r="AW311" i="1" s="1"/>
  <c r="Z19" i="2" s="1"/>
  <c r="AN310" i="1"/>
  <c r="P310" i="1"/>
  <c r="H310" i="1"/>
  <c r="X310" i="1"/>
  <c r="AF310" i="1"/>
  <c r="BD310" i="1"/>
  <c r="BD311" i="1" s="1"/>
  <c r="Z26" i="2" s="1"/>
  <c r="AV310" i="1"/>
  <c r="AV311" i="1" s="1"/>
  <c r="Z18" i="2" s="1"/>
  <c r="AI310" i="1"/>
  <c r="AH310" i="1"/>
  <c r="K310" i="1"/>
  <c r="AQ310" i="1"/>
  <c r="AQ311" i="1" s="1"/>
  <c r="W27" i="2" s="1"/>
  <c r="Y310" i="1"/>
  <c r="BC310" i="1"/>
  <c r="AU310" i="1"/>
  <c r="AU311" i="1" s="1"/>
  <c r="W31" i="2" s="1"/>
  <c r="AM310" i="1"/>
  <c r="AE310" i="1"/>
  <c r="W310" i="1"/>
  <c r="O310" i="1"/>
  <c r="BB310" i="1"/>
  <c r="BB311" i="1" s="1"/>
  <c r="Z24" i="2" s="1"/>
  <c r="AT310" i="1"/>
  <c r="AT311" i="1" s="1"/>
  <c r="W30" i="2" s="1"/>
  <c r="AL310" i="1"/>
  <c r="AD310" i="1"/>
  <c r="V310" i="1"/>
  <c r="N310" i="1"/>
  <c r="BA310" i="1"/>
  <c r="BA311" i="1" s="1"/>
  <c r="Z23" i="2" s="1"/>
  <c r="AS310" i="1"/>
  <c r="AS311" i="1" s="1"/>
  <c r="W29" i="2" s="1"/>
  <c r="AK310" i="1"/>
  <c r="AC310" i="1"/>
  <c r="U310" i="1"/>
  <c r="G310" i="1"/>
  <c r="AZ310" i="1"/>
  <c r="AZ311" i="1" s="1"/>
  <c r="Z22" i="2" s="1"/>
  <c r="AR310" i="1"/>
  <c r="AR311" i="1" s="1"/>
  <c r="W28" i="2" s="1"/>
  <c r="AJ310" i="1"/>
  <c r="AB310" i="1"/>
  <c r="T310" i="1"/>
  <c r="L310" i="1"/>
  <c r="N309" i="1"/>
  <c r="BA309" i="1"/>
  <c r="AS309" i="1"/>
  <c r="AK309" i="1"/>
  <c r="AC309" i="1"/>
  <c r="U309" i="1"/>
  <c r="M309" i="1"/>
  <c r="AZ309" i="1"/>
  <c r="AR309" i="1"/>
  <c r="AJ309" i="1"/>
  <c r="AB309" i="1"/>
  <c r="T309" i="1"/>
  <c r="L309" i="1"/>
  <c r="AY309" i="1"/>
  <c r="AQ309" i="1"/>
  <c r="AI309" i="1"/>
  <c r="AA309" i="1"/>
  <c r="S309" i="1"/>
  <c r="K309" i="1"/>
  <c r="AX309" i="1"/>
  <c r="Z309" i="1"/>
  <c r="AO309" i="1"/>
  <c r="BD309" i="1"/>
  <c r="AV309" i="1"/>
  <c r="AN309" i="1"/>
  <c r="AF309" i="1"/>
  <c r="X309" i="1"/>
  <c r="P309" i="1"/>
  <c r="H309" i="1"/>
  <c r="AP309" i="1"/>
  <c r="R309" i="1"/>
  <c r="AW309" i="1"/>
  <c r="AG309" i="1"/>
  <c r="Y309" i="1"/>
  <c r="Q309" i="1"/>
  <c r="I309" i="1"/>
  <c r="BC309" i="1"/>
  <c r="AU309" i="1"/>
  <c r="AM309" i="1"/>
  <c r="AE309" i="1"/>
  <c r="W309" i="1"/>
  <c r="O309" i="1"/>
  <c r="AH309" i="1"/>
  <c r="J309" i="1"/>
  <c r="G309" i="1"/>
  <c r="BB309" i="1"/>
  <c r="AT309" i="1"/>
  <c r="AL309" i="1"/>
  <c r="AD309" i="1"/>
  <c r="V309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G6" i="1"/>
  <c r="BG259" i="1" l="1"/>
  <c r="BM259" i="1" s="1"/>
  <c r="D259" i="1"/>
  <c r="C226" i="1"/>
  <c r="D226" i="1"/>
  <c r="BG226" i="1"/>
  <c r="BM226" i="1" s="1"/>
  <c r="D84" i="1"/>
  <c r="D45" i="1"/>
  <c r="B41" i="1"/>
  <c r="C236" i="1"/>
  <c r="C293" i="1"/>
  <c r="C45" i="1"/>
  <c r="BG206" i="1"/>
  <c r="BM206" i="1" s="1"/>
  <c r="C206" i="1"/>
  <c r="BF226" i="1"/>
  <c r="BL226" i="1"/>
  <c r="C177" i="1"/>
  <c r="BG195" i="1"/>
  <c r="BM195" i="1" s="1"/>
  <c r="C195" i="1"/>
  <c r="BG131" i="1"/>
  <c r="BM131" i="1" s="1"/>
  <c r="C131" i="1"/>
  <c r="BG167" i="1"/>
  <c r="BM167" i="1" s="1"/>
  <c r="C167" i="1"/>
  <c r="C243" i="1"/>
  <c r="C84" i="1"/>
  <c r="C68" i="1"/>
  <c r="C259" i="1"/>
  <c r="B2" i="1"/>
  <c r="B55" i="1"/>
  <c r="D55" i="1" s="1"/>
  <c r="B256" i="1"/>
  <c r="D256" i="1" s="1"/>
  <c r="B30" i="1"/>
  <c r="B134" i="1"/>
  <c r="D134" i="1" s="1"/>
  <c r="B270" i="1"/>
  <c r="D270" i="1" s="1"/>
  <c r="B176" i="1"/>
  <c r="D176" i="1" s="1"/>
  <c r="B185" i="1"/>
  <c r="D185" i="1" s="1"/>
  <c r="B154" i="1"/>
  <c r="D154" i="1" s="1"/>
  <c r="B274" i="1"/>
  <c r="D274" i="1" s="1"/>
  <c r="B144" i="1"/>
  <c r="D144" i="1" s="1"/>
  <c r="B217" i="1"/>
  <c r="D217" i="1" s="1"/>
  <c r="B19" i="1"/>
  <c r="B47" i="1"/>
  <c r="D47" i="1" s="1"/>
  <c r="B97" i="1"/>
  <c r="D97" i="1" s="1"/>
  <c r="B10" i="1"/>
  <c r="B35" i="1"/>
  <c r="D35" i="1" s="1"/>
  <c r="B308" i="1"/>
  <c r="D308" i="1" s="1"/>
  <c r="B165" i="1"/>
  <c r="D165" i="1" s="1"/>
  <c r="B70" i="1"/>
  <c r="D70" i="1" s="1"/>
  <c r="B254" i="1"/>
  <c r="D254" i="1" s="1"/>
  <c r="B15" i="1"/>
  <c r="B287" i="1"/>
  <c r="D287" i="1" s="1"/>
  <c r="B65" i="1"/>
  <c r="D65" i="1" s="1"/>
  <c r="B50" i="1"/>
  <c r="D50" i="1" s="1"/>
  <c r="B85" i="1"/>
  <c r="D85" i="1" s="1"/>
  <c r="B115" i="1"/>
  <c r="D115" i="1" s="1"/>
  <c r="B203" i="1"/>
  <c r="D203" i="1" s="1"/>
  <c r="B283" i="1"/>
  <c r="D283" i="1" s="1"/>
  <c r="B107" i="1"/>
  <c r="D107" i="1" s="1"/>
  <c r="B18" i="1"/>
  <c r="B158" i="1"/>
  <c r="D158" i="1" s="1"/>
  <c r="B286" i="1"/>
  <c r="D286" i="1" s="1"/>
  <c r="B87" i="1"/>
  <c r="D87" i="1" s="1"/>
  <c r="B151" i="1"/>
  <c r="D151" i="1" s="1"/>
  <c r="B199" i="1"/>
  <c r="D199" i="1" s="1"/>
  <c r="B125" i="1"/>
  <c r="D125" i="1" s="1"/>
  <c r="B218" i="1"/>
  <c r="D218" i="1" s="1"/>
  <c r="B240" i="1"/>
  <c r="D240" i="1" s="1"/>
  <c r="B127" i="1"/>
  <c r="D127" i="1" s="1"/>
  <c r="B280" i="1"/>
  <c r="D280" i="1" s="1"/>
  <c r="B38" i="1"/>
  <c r="B142" i="1"/>
  <c r="D142" i="1" s="1"/>
  <c r="B31" i="1"/>
  <c r="B216" i="1"/>
  <c r="D216" i="1" s="1"/>
  <c r="B225" i="1"/>
  <c r="D225" i="1" s="1"/>
  <c r="B162" i="1"/>
  <c r="D162" i="1" s="1"/>
  <c r="B282" i="1"/>
  <c r="D282" i="1" s="1"/>
  <c r="B192" i="1"/>
  <c r="D192" i="1" s="1"/>
  <c r="B241" i="1"/>
  <c r="D241" i="1" s="1"/>
  <c r="B43" i="1"/>
  <c r="D43" i="1" s="1"/>
  <c r="B215" i="1"/>
  <c r="D215" i="1" s="1"/>
  <c r="B121" i="1"/>
  <c r="D121" i="1" s="1"/>
  <c r="B34" i="1"/>
  <c r="D34" i="1" s="1"/>
  <c r="B51" i="1"/>
  <c r="D51" i="1" s="1"/>
  <c r="B101" i="1"/>
  <c r="D101" i="1" s="1"/>
  <c r="B229" i="1"/>
  <c r="D229" i="1" s="1"/>
  <c r="B277" i="1"/>
  <c r="D277" i="1" s="1"/>
  <c r="B78" i="1"/>
  <c r="D78" i="1" s="1"/>
  <c r="B150" i="1"/>
  <c r="D150" i="1" s="1"/>
  <c r="B214" i="1"/>
  <c r="D214" i="1" s="1"/>
  <c r="B39" i="1"/>
  <c r="D39" i="1" s="1"/>
  <c r="B143" i="1"/>
  <c r="D143" i="1" s="1"/>
  <c r="B191" i="1"/>
  <c r="D191" i="1" s="1"/>
  <c r="B239" i="1"/>
  <c r="D239" i="1" s="1"/>
  <c r="B77" i="1"/>
  <c r="D77" i="1" s="1"/>
  <c r="B56" i="1"/>
  <c r="D56" i="1" s="1"/>
  <c r="B202" i="1"/>
  <c r="D202" i="1" s="1"/>
  <c r="B266" i="1"/>
  <c r="D266" i="1" s="1"/>
  <c r="B133" i="1"/>
  <c r="D133" i="1" s="1"/>
  <c r="B155" i="1"/>
  <c r="D155" i="1" s="1"/>
  <c r="B251" i="1"/>
  <c r="D251" i="1" s="1"/>
  <c r="B291" i="1"/>
  <c r="D291" i="1" s="1"/>
  <c r="B109" i="1"/>
  <c r="D109" i="1" s="1"/>
  <c r="B40" i="1"/>
  <c r="D40" i="1" s="1"/>
  <c r="B233" i="1"/>
  <c r="D233" i="1" s="1"/>
  <c r="B52" i="1"/>
  <c r="D52" i="1" s="1"/>
  <c r="B100" i="1"/>
  <c r="D100" i="1" s="1"/>
  <c r="B156" i="1"/>
  <c r="D156" i="1" s="1"/>
  <c r="B196" i="1"/>
  <c r="D196" i="1" s="1"/>
  <c r="B228" i="1"/>
  <c r="D228" i="1" s="1"/>
  <c r="B276" i="1"/>
  <c r="D276" i="1" s="1"/>
  <c r="B183" i="1"/>
  <c r="D183" i="1" s="1"/>
  <c r="B304" i="1"/>
  <c r="D304" i="1" s="1"/>
  <c r="B46" i="1"/>
  <c r="D46" i="1" s="1"/>
  <c r="B166" i="1"/>
  <c r="D166" i="1" s="1"/>
  <c r="B63" i="1"/>
  <c r="D63" i="1" s="1"/>
  <c r="B264" i="1"/>
  <c r="D264" i="1" s="1"/>
  <c r="B265" i="1"/>
  <c r="D265" i="1" s="1"/>
  <c r="B186" i="1"/>
  <c r="D186" i="1" s="1"/>
  <c r="B290" i="1"/>
  <c r="D290" i="1" s="1"/>
  <c r="B288" i="1"/>
  <c r="D288" i="1" s="1"/>
  <c r="B281" i="1"/>
  <c r="D281" i="1" s="1"/>
  <c r="B99" i="1"/>
  <c r="D99" i="1" s="1"/>
  <c r="B88" i="1"/>
  <c r="D88" i="1" s="1"/>
  <c r="B145" i="1"/>
  <c r="D145" i="1" s="1"/>
  <c r="B42" i="1"/>
  <c r="D42" i="1" s="1"/>
  <c r="B75" i="1"/>
  <c r="D75" i="1" s="1"/>
  <c r="B173" i="1"/>
  <c r="D173" i="1" s="1"/>
  <c r="B222" i="1"/>
  <c r="D222" i="1" s="1"/>
  <c r="B278" i="1"/>
  <c r="D278" i="1" s="1"/>
  <c r="B79" i="1"/>
  <c r="D79" i="1" s="1"/>
  <c r="B247" i="1"/>
  <c r="D247" i="1" s="1"/>
  <c r="B295" i="1"/>
  <c r="D295" i="1" s="1"/>
  <c r="B17" i="1"/>
  <c r="D17" i="1" s="1"/>
  <c r="B105" i="1"/>
  <c r="D105" i="1" s="1"/>
  <c r="B66" i="1"/>
  <c r="D66" i="1" s="1"/>
  <c r="B123" i="1"/>
  <c r="D123" i="1" s="1"/>
  <c r="B171" i="1"/>
  <c r="D171" i="1" s="1"/>
  <c r="B211" i="1"/>
  <c r="D211" i="1" s="1"/>
  <c r="B120" i="1"/>
  <c r="D120" i="1" s="1"/>
  <c r="B12" i="1"/>
  <c r="B60" i="1"/>
  <c r="D60" i="1" s="1"/>
  <c r="B116" i="1"/>
  <c r="D116" i="1" s="1"/>
  <c r="B64" i="1"/>
  <c r="D64" i="1" s="1"/>
  <c r="B189" i="1"/>
  <c r="D189" i="1" s="1"/>
  <c r="B54" i="1"/>
  <c r="D54" i="1" s="1"/>
  <c r="B190" i="1"/>
  <c r="D190" i="1" s="1"/>
  <c r="B119" i="1"/>
  <c r="D119" i="1" s="1"/>
  <c r="B296" i="1"/>
  <c r="D296" i="1" s="1"/>
  <c r="B194" i="1"/>
  <c r="D194" i="1" s="1"/>
  <c r="B298" i="1"/>
  <c r="D298" i="1" s="1"/>
  <c r="B297" i="1"/>
  <c r="D297" i="1" s="1"/>
  <c r="B163" i="1"/>
  <c r="D163" i="1" s="1"/>
  <c r="B128" i="1"/>
  <c r="D128" i="1" s="1"/>
  <c r="B169" i="1"/>
  <c r="D169" i="1" s="1"/>
  <c r="B82" i="1"/>
  <c r="D82" i="1" s="1"/>
  <c r="B44" i="1"/>
  <c r="D44" i="1" s="1"/>
  <c r="B29" i="1"/>
  <c r="D29" i="1" s="1"/>
  <c r="B117" i="1"/>
  <c r="D117" i="1" s="1"/>
  <c r="B237" i="1"/>
  <c r="D237" i="1" s="1"/>
  <c r="B285" i="1"/>
  <c r="D285" i="1" s="1"/>
  <c r="B86" i="1"/>
  <c r="D86" i="1" s="1"/>
  <c r="B104" i="1"/>
  <c r="D104" i="1" s="1"/>
  <c r="B179" i="1"/>
  <c r="D179" i="1" s="1"/>
  <c r="B184" i="1"/>
  <c r="D184" i="1" s="1"/>
  <c r="B14" i="1"/>
  <c r="D14" i="1" s="1"/>
  <c r="B110" i="1"/>
  <c r="D110" i="1" s="1"/>
  <c r="B238" i="1"/>
  <c r="D238" i="1" s="1"/>
  <c r="B72" i="1"/>
  <c r="D72" i="1" s="1"/>
  <c r="B129" i="1"/>
  <c r="D129" i="1" s="1"/>
  <c r="B130" i="1"/>
  <c r="D130" i="1" s="1"/>
  <c r="B234" i="1"/>
  <c r="D234" i="1" s="1"/>
  <c r="B48" i="1"/>
  <c r="D48" i="1" s="1"/>
  <c r="B161" i="1"/>
  <c r="D161" i="1" s="1"/>
  <c r="B90" i="1"/>
  <c r="D90" i="1" s="1"/>
  <c r="B307" i="1"/>
  <c r="D307" i="1" s="1"/>
  <c r="B272" i="1"/>
  <c r="D272" i="1" s="1"/>
  <c r="B273" i="1"/>
  <c r="D273" i="1" s="1"/>
  <c r="B11" i="1"/>
  <c r="D11" i="1" s="1"/>
  <c r="B244" i="1"/>
  <c r="D244" i="1" s="1"/>
  <c r="B157" i="1"/>
  <c r="D157" i="1" s="1"/>
  <c r="B246" i="1"/>
  <c r="D246" i="1" s="1"/>
  <c r="B111" i="1"/>
  <c r="D111" i="1" s="1"/>
  <c r="B263" i="1"/>
  <c r="D263" i="1" s="1"/>
  <c r="B57" i="1"/>
  <c r="D57" i="1" s="1"/>
  <c r="B305" i="1"/>
  <c r="D305" i="1" s="1"/>
  <c r="B53" i="1"/>
  <c r="D53" i="1" s="1"/>
  <c r="B227" i="1"/>
  <c r="D227" i="1" s="1"/>
  <c r="B275" i="1"/>
  <c r="D275" i="1" s="1"/>
  <c r="B28" i="1"/>
  <c r="D28" i="1" s="1"/>
  <c r="B140" i="1"/>
  <c r="D140" i="1" s="1"/>
  <c r="B180" i="1"/>
  <c r="D180" i="1" s="1"/>
  <c r="B224" i="1"/>
  <c r="D224" i="1" s="1"/>
  <c r="B22" i="1"/>
  <c r="B126" i="1"/>
  <c r="D126" i="1" s="1"/>
  <c r="B262" i="1"/>
  <c r="D262" i="1" s="1"/>
  <c r="B112" i="1"/>
  <c r="D112" i="1" s="1"/>
  <c r="B153" i="1"/>
  <c r="D153" i="1" s="1"/>
  <c r="B146" i="1"/>
  <c r="D146" i="1" s="1"/>
  <c r="B242" i="1"/>
  <c r="D242" i="1" s="1"/>
  <c r="B80" i="1"/>
  <c r="D80" i="1" s="1"/>
  <c r="B201" i="1"/>
  <c r="D201" i="1" s="1"/>
  <c r="B114" i="1"/>
  <c r="D114" i="1" s="1"/>
  <c r="B23" i="1"/>
  <c r="B9" i="1"/>
  <c r="B289" i="1"/>
  <c r="D289" i="1" s="1"/>
  <c r="B27" i="1"/>
  <c r="B252" i="1"/>
  <c r="D252" i="1" s="1"/>
  <c r="B93" i="1"/>
  <c r="D93" i="1" s="1"/>
  <c r="B205" i="1"/>
  <c r="D205" i="1" s="1"/>
  <c r="B269" i="1"/>
  <c r="D269" i="1" s="1"/>
  <c r="B301" i="1"/>
  <c r="D301" i="1" s="1"/>
  <c r="B118" i="1"/>
  <c r="D118" i="1" s="1"/>
  <c r="B182" i="1"/>
  <c r="D182" i="1" s="1"/>
  <c r="B302" i="1"/>
  <c r="D302" i="1" s="1"/>
  <c r="B135" i="1"/>
  <c r="D135" i="1" s="1"/>
  <c r="B175" i="1"/>
  <c r="D175" i="1" s="1"/>
  <c r="B231" i="1"/>
  <c r="D231" i="1" s="1"/>
  <c r="B188" i="1"/>
  <c r="D188" i="1" s="1"/>
  <c r="B136" i="1"/>
  <c r="D136" i="1" s="1"/>
  <c r="B58" i="1"/>
  <c r="D58" i="1" s="1"/>
  <c r="B172" i="1"/>
  <c r="D172" i="1" s="1"/>
  <c r="B124" i="1"/>
  <c r="D124" i="1" s="1"/>
  <c r="B36" i="1"/>
  <c r="D36" i="1" s="1"/>
  <c r="B33" i="1"/>
  <c r="B37" i="1"/>
  <c r="B187" i="1"/>
  <c r="D187" i="1" s="1"/>
  <c r="B21" i="1"/>
  <c r="B32" i="1"/>
  <c r="B303" i="1"/>
  <c r="D303" i="1" s="1"/>
  <c r="B197" i="1"/>
  <c r="D197" i="1" s="1"/>
  <c r="B98" i="1"/>
  <c r="D98" i="1" s="1"/>
  <c r="B26" i="1"/>
  <c r="B106" i="1"/>
  <c r="D106" i="1" s="1"/>
  <c r="B102" i="1"/>
  <c r="D102" i="1" s="1"/>
  <c r="B220" i="1"/>
  <c r="D220" i="1" s="1"/>
  <c r="B59" i="1"/>
  <c r="D59" i="1" s="1"/>
  <c r="B24" i="1"/>
  <c r="D24" i="1" s="1"/>
  <c r="B13" i="1"/>
  <c r="B235" i="1"/>
  <c r="D235" i="1" s="1"/>
  <c r="B67" i="1"/>
  <c r="D67" i="1" s="1"/>
  <c r="B178" i="1"/>
  <c r="D178" i="1" s="1"/>
  <c r="B257" i="1"/>
  <c r="D257" i="1" s="1"/>
  <c r="B223" i="1"/>
  <c r="D223" i="1" s="1"/>
  <c r="B181" i="1"/>
  <c r="D181" i="1" s="1"/>
  <c r="B249" i="1"/>
  <c r="D249" i="1" s="1"/>
  <c r="B137" i="1"/>
  <c r="D137" i="1" s="1"/>
  <c r="B74" i="1"/>
  <c r="D74" i="1" s="1"/>
  <c r="B62" i="1"/>
  <c r="D62" i="1" s="1"/>
  <c r="B69" i="1"/>
  <c r="D69" i="1" s="1"/>
  <c r="B159" i="1"/>
  <c r="D159" i="1" s="1"/>
  <c r="B198" i="1"/>
  <c r="D198" i="1" s="1"/>
  <c r="B268" i="1"/>
  <c r="D268" i="1" s="1"/>
  <c r="B92" i="1"/>
  <c r="D92" i="1" s="1"/>
  <c r="B221" i="1"/>
  <c r="D221" i="1" s="1"/>
  <c r="B213" i="1"/>
  <c r="D213" i="1" s="1"/>
  <c r="B207" i="1"/>
  <c r="D207" i="1" s="1"/>
  <c r="B230" i="1"/>
  <c r="D230" i="1" s="1"/>
  <c r="B94" i="1"/>
  <c r="D94" i="1" s="1"/>
  <c r="B61" i="1"/>
  <c r="D61" i="1" s="1"/>
  <c r="B209" i="1"/>
  <c r="D209" i="1" s="1"/>
  <c r="B261" i="1"/>
  <c r="D261" i="1" s="1"/>
  <c r="B300" i="1"/>
  <c r="D300" i="1" s="1"/>
  <c r="B212" i="1"/>
  <c r="D212" i="1" s="1"/>
  <c r="B232" i="1"/>
  <c r="D232" i="1" s="1"/>
  <c r="B219" i="1"/>
  <c r="D219" i="1" s="1"/>
  <c r="B147" i="1"/>
  <c r="D147" i="1" s="1"/>
  <c r="B89" i="1"/>
  <c r="D89" i="1" s="1"/>
  <c r="B258" i="1"/>
  <c r="D258" i="1" s="1"/>
  <c r="B170" i="1"/>
  <c r="D170" i="1" s="1"/>
  <c r="B271" i="1"/>
  <c r="D271" i="1" s="1"/>
  <c r="B95" i="1"/>
  <c r="D95" i="1" s="1"/>
  <c r="B245" i="1"/>
  <c r="D245" i="1" s="1"/>
  <c r="B208" i="1"/>
  <c r="D208" i="1" s="1"/>
  <c r="B73" i="1"/>
  <c r="D73" i="1" s="1"/>
  <c r="B25" i="1"/>
  <c r="B253" i="1"/>
  <c r="D253" i="1" s="1"/>
  <c r="B132" i="1"/>
  <c r="D132" i="1" s="1"/>
  <c r="B210" i="1"/>
  <c r="D210" i="1" s="1"/>
  <c r="B20" i="1"/>
  <c r="D20" i="1" s="1"/>
  <c r="B248" i="1"/>
  <c r="D248" i="1" s="1"/>
  <c r="B103" i="1"/>
  <c r="D103" i="1" s="1"/>
  <c r="B81" i="1"/>
  <c r="D81" i="1" s="1"/>
  <c r="B260" i="1"/>
  <c r="D260" i="1" s="1"/>
  <c r="B76" i="1"/>
  <c r="D76" i="1" s="1"/>
  <c r="B193" i="1"/>
  <c r="D193" i="1" s="1"/>
  <c r="B149" i="1"/>
  <c r="D149" i="1" s="1"/>
  <c r="B138" i="1"/>
  <c r="D138" i="1" s="1"/>
  <c r="B160" i="1"/>
  <c r="D160" i="1" s="1"/>
  <c r="B168" i="1"/>
  <c r="D168" i="1" s="1"/>
  <c r="B71" i="1"/>
  <c r="D71" i="1" s="1"/>
  <c r="B16" i="1"/>
  <c r="B152" i="1"/>
  <c r="D152" i="1" s="1"/>
  <c r="B284" i="1"/>
  <c r="D284" i="1" s="1"/>
  <c r="B83" i="1"/>
  <c r="D83" i="1" s="1"/>
  <c r="B122" i="1"/>
  <c r="D122" i="1" s="1"/>
  <c r="B164" i="1"/>
  <c r="D164" i="1" s="1"/>
  <c r="B113" i="1"/>
  <c r="D113" i="1" s="1"/>
  <c r="B292" i="1"/>
  <c r="D292" i="1" s="1"/>
  <c r="B204" i="1"/>
  <c r="D204" i="1" s="1"/>
  <c r="B148" i="1"/>
  <c r="D148" i="1" s="1"/>
  <c r="B91" i="1"/>
  <c r="D91" i="1" s="1"/>
  <c r="B200" i="1"/>
  <c r="D200" i="1" s="1"/>
  <c r="B267" i="1"/>
  <c r="D267" i="1" s="1"/>
  <c r="B139" i="1"/>
  <c r="D139" i="1" s="1"/>
  <c r="B250" i="1"/>
  <c r="D250" i="1" s="1"/>
  <c r="B49" i="1"/>
  <c r="D49" i="1" s="1"/>
  <c r="B255" i="1"/>
  <c r="D255" i="1" s="1"/>
  <c r="B294" i="1"/>
  <c r="D294" i="1" s="1"/>
  <c r="B174" i="1"/>
  <c r="D174" i="1" s="1"/>
  <c r="B141" i="1"/>
  <c r="D141" i="1" s="1"/>
  <c r="B108" i="1"/>
  <c r="D108" i="1" s="1"/>
  <c r="B299" i="1"/>
  <c r="D299" i="1" s="1"/>
  <c r="B306" i="1"/>
  <c r="D306" i="1" s="1"/>
  <c r="B279" i="1"/>
  <c r="D279" i="1" s="1"/>
  <c r="B96" i="1"/>
  <c r="D96" i="1" s="1"/>
  <c r="BC311" i="1"/>
  <c r="Z25" i="2" s="1"/>
  <c r="D13" i="1" l="1"/>
  <c r="D27" i="1"/>
  <c r="D38" i="1"/>
  <c r="D15" i="1"/>
  <c r="D37" i="1"/>
  <c r="D22" i="1"/>
  <c r="D19" i="1"/>
  <c r="D26" i="1"/>
  <c r="D33" i="1"/>
  <c r="D31" i="1"/>
  <c r="D32" i="1"/>
  <c r="D12" i="1"/>
  <c r="D16" i="1"/>
  <c r="D25" i="1"/>
  <c r="D21" i="1"/>
  <c r="D23" i="1"/>
  <c r="D30" i="1"/>
  <c r="H60" i="2"/>
  <c r="D10" i="1"/>
  <c r="D18" i="1"/>
  <c r="P11" i="2"/>
  <c r="BG41" i="1"/>
  <c r="D41" i="1"/>
  <c r="C9" i="1"/>
  <c r="D9" i="1"/>
  <c r="C41" i="1"/>
  <c r="C46" i="2"/>
  <c r="K58" i="2"/>
  <c r="C45" i="2"/>
  <c r="H54" i="2"/>
  <c r="C56" i="2"/>
  <c r="C47" i="2"/>
  <c r="K57" i="2"/>
  <c r="H62" i="2"/>
  <c r="C43" i="2"/>
  <c r="C53" i="2"/>
  <c r="C49" i="2"/>
  <c r="K55" i="2"/>
  <c r="H56" i="2"/>
  <c r="C39" i="2"/>
  <c r="C54" i="2"/>
  <c r="C59" i="2"/>
  <c r="H58" i="2"/>
  <c r="H53" i="2"/>
  <c r="C41" i="2"/>
  <c r="K62" i="2"/>
  <c r="K54" i="2"/>
  <c r="H63" i="2"/>
  <c r="K56" i="2"/>
  <c r="K53" i="2"/>
  <c r="C50" i="2"/>
  <c r="C48" i="2"/>
  <c r="C38" i="2"/>
  <c r="C60" i="2"/>
  <c r="K60" i="2"/>
  <c r="C42" i="2"/>
  <c r="C64" i="2"/>
  <c r="H59" i="2"/>
  <c r="C62" i="2"/>
  <c r="H61" i="2"/>
  <c r="H57" i="2"/>
  <c r="C40" i="2"/>
  <c r="H55" i="2"/>
  <c r="C52" i="2"/>
  <c r="C58" i="2"/>
  <c r="C61" i="2"/>
  <c r="H64" i="2"/>
  <c r="C55" i="2"/>
  <c r="K61" i="2"/>
  <c r="C44" i="2"/>
  <c r="C51" i="2"/>
  <c r="C63" i="2"/>
  <c r="C57" i="2"/>
  <c r="K59" i="2"/>
  <c r="BF293" i="1"/>
  <c r="BL293" i="1"/>
  <c r="BF236" i="1"/>
  <c r="BL236" i="1"/>
  <c r="BF45" i="1"/>
  <c r="BL45" i="1"/>
  <c r="BG168" i="1"/>
  <c r="BM168" i="1" s="1"/>
  <c r="C168" i="1"/>
  <c r="BG69" i="1"/>
  <c r="BM69" i="1" s="1"/>
  <c r="C69" i="1"/>
  <c r="BG96" i="1"/>
  <c r="BM96" i="1" s="1"/>
  <c r="C96" i="1"/>
  <c r="BG255" i="1"/>
  <c r="BM255" i="1" s="1"/>
  <c r="C255" i="1"/>
  <c r="BG204" i="1"/>
  <c r="BM204" i="1" s="1"/>
  <c r="C204" i="1"/>
  <c r="BG260" i="1"/>
  <c r="BM260" i="1" s="1"/>
  <c r="C260" i="1"/>
  <c r="BG25" i="1"/>
  <c r="C25" i="1"/>
  <c r="BG89" i="1"/>
  <c r="BM89" i="1" s="1"/>
  <c r="C89" i="1"/>
  <c r="BG61" i="1"/>
  <c r="BM61" i="1" s="1"/>
  <c r="C61" i="1"/>
  <c r="BG198" i="1"/>
  <c r="BM198" i="1" s="1"/>
  <c r="C198" i="1"/>
  <c r="BG223" i="1"/>
  <c r="BM223" i="1" s="1"/>
  <c r="C223" i="1"/>
  <c r="BG220" i="1"/>
  <c r="BM220" i="1" s="1"/>
  <c r="C220" i="1"/>
  <c r="BG21" i="1"/>
  <c r="C21" i="1"/>
  <c r="BG136" i="1"/>
  <c r="BM136" i="1" s="1"/>
  <c r="C136" i="1"/>
  <c r="BG301" i="1"/>
  <c r="BM301" i="1" s="1"/>
  <c r="C301" i="1"/>
  <c r="BG23" i="1"/>
  <c r="C23" i="1"/>
  <c r="BG262" i="1"/>
  <c r="BM262" i="1" s="1"/>
  <c r="C262" i="1"/>
  <c r="BG227" i="1"/>
  <c r="BM227" i="1" s="1"/>
  <c r="C227" i="1"/>
  <c r="BG244" i="1"/>
  <c r="BM244" i="1" s="1"/>
  <c r="C244" i="1"/>
  <c r="BG234" i="1"/>
  <c r="BM234" i="1" s="1"/>
  <c r="C234" i="1"/>
  <c r="BG179" i="1"/>
  <c r="BM179" i="1" s="1"/>
  <c r="C179" i="1"/>
  <c r="BG82" i="1"/>
  <c r="BM82" i="1" s="1"/>
  <c r="C82" i="1"/>
  <c r="BG119" i="1"/>
  <c r="BM119" i="1" s="1"/>
  <c r="C119" i="1"/>
  <c r="BG120" i="1"/>
  <c r="BM120" i="1" s="1"/>
  <c r="C120" i="1"/>
  <c r="BG247" i="1"/>
  <c r="BM247" i="1" s="1"/>
  <c r="C247" i="1"/>
  <c r="BG88" i="1"/>
  <c r="BM88" i="1" s="1"/>
  <c r="C88" i="1"/>
  <c r="BG63" i="1"/>
  <c r="BM63" i="1" s="1"/>
  <c r="C63" i="1"/>
  <c r="BG156" i="1"/>
  <c r="BM156" i="1" s="1"/>
  <c r="C156" i="1"/>
  <c r="BG155" i="1"/>
  <c r="BM155" i="1" s="1"/>
  <c r="C155" i="1"/>
  <c r="BG143" i="1"/>
  <c r="BM143" i="1" s="1"/>
  <c r="C143" i="1"/>
  <c r="BG51" i="1"/>
  <c r="BM51" i="1" s="1"/>
  <c r="C51" i="1"/>
  <c r="BG162" i="1"/>
  <c r="BM162" i="1" s="1"/>
  <c r="C162" i="1"/>
  <c r="BG240" i="1"/>
  <c r="BM240" i="1" s="1"/>
  <c r="C240" i="1"/>
  <c r="BG287" i="1"/>
  <c r="BM287" i="1" s="1"/>
  <c r="C287" i="1"/>
  <c r="BG97" i="1"/>
  <c r="BM97" i="1" s="1"/>
  <c r="C97" i="1"/>
  <c r="BG176" i="1"/>
  <c r="BM176" i="1" s="1"/>
  <c r="C176" i="1"/>
  <c r="BL68" i="1"/>
  <c r="BF68" i="1"/>
  <c r="BG279" i="1"/>
  <c r="BM279" i="1" s="1"/>
  <c r="C279" i="1"/>
  <c r="BG49" i="1"/>
  <c r="BM49" i="1" s="1"/>
  <c r="C49" i="1"/>
  <c r="BG292" i="1"/>
  <c r="BM292" i="1" s="1"/>
  <c r="C292" i="1"/>
  <c r="BG71" i="1"/>
  <c r="BM71" i="1" s="1"/>
  <c r="C71" i="1"/>
  <c r="BG81" i="1"/>
  <c r="BM81" i="1" s="1"/>
  <c r="C81" i="1"/>
  <c r="BG73" i="1"/>
  <c r="BM73" i="1" s="1"/>
  <c r="C73" i="1"/>
  <c r="BG147" i="1"/>
  <c r="BM147" i="1" s="1"/>
  <c r="C147" i="1"/>
  <c r="BG94" i="1"/>
  <c r="BM94" i="1" s="1"/>
  <c r="C94" i="1"/>
  <c r="BG159" i="1"/>
  <c r="BM159" i="1" s="1"/>
  <c r="C159" i="1"/>
  <c r="BG257" i="1"/>
  <c r="BM257" i="1" s="1"/>
  <c r="C257" i="1"/>
  <c r="BG102" i="1"/>
  <c r="BM102" i="1" s="1"/>
  <c r="C102" i="1"/>
  <c r="BG187" i="1"/>
  <c r="BM187" i="1" s="1"/>
  <c r="C187" i="1"/>
  <c r="BG188" i="1"/>
  <c r="BM188" i="1" s="1"/>
  <c r="C188" i="1"/>
  <c r="BG269" i="1"/>
  <c r="BM269" i="1" s="1"/>
  <c r="C269" i="1"/>
  <c r="BG114" i="1"/>
  <c r="BM114" i="1" s="1"/>
  <c r="C114" i="1"/>
  <c r="BG126" i="1"/>
  <c r="BM126" i="1" s="1"/>
  <c r="C126" i="1"/>
  <c r="BG53" i="1"/>
  <c r="BM53" i="1" s="1"/>
  <c r="C53" i="1"/>
  <c r="BG130" i="1"/>
  <c r="BM130" i="1" s="1"/>
  <c r="C130" i="1"/>
  <c r="BG104" i="1"/>
  <c r="BM104" i="1" s="1"/>
  <c r="C104" i="1"/>
  <c r="BG169" i="1"/>
  <c r="BM169" i="1" s="1"/>
  <c r="C169" i="1"/>
  <c r="BG190" i="1"/>
  <c r="BM190" i="1" s="1"/>
  <c r="C190" i="1"/>
  <c r="BG211" i="1"/>
  <c r="BM211" i="1" s="1"/>
  <c r="C211" i="1"/>
  <c r="BG79" i="1"/>
  <c r="BM79" i="1" s="1"/>
  <c r="C79" i="1"/>
  <c r="BG99" i="1"/>
  <c r="BM99" i="1" s="1"/>
  <c r="C99" i="1"/>
  <c r="BG166" i="1"/>
  <c r="BM166" i="1" s="1"/>
  <c r="C166" i="1"/>
  <c r="BG100" i="1"/>
  <c r="BM100" i="1" s="1"/>
  <c r="C100" i="1"/>
  <c r="BG133" i="1"/>
  <c r="BM133" i="1" s="1"/>
  <c r="C133" i="1"/>
  <c r="BG39" i="1"/>
  <c r="C39" i="1"/>
  <c r="BG34" i="1"/>
  <c r="C34" i="1"/>
  <c r="BG225" i="1"/>
  <c r="BM225" i="1" s="1"/>
  <c r="C225" i="1"/>
  <c r="BG218" i="1"/>
  <c r="BM218" i="1" s="1"/>
  <c r="C218" i="1"/>
  <c r="BG107" i="1"/>
  <c r="BM107" i="1" s="1"/>
  <c r="C107" i="1"/>
  <c r="BG47" i="1"/>
  <c r="BM47" i="1" s="1"/>
  <c r="C47" i="1"/>
  <c r="BG270" i="1"/>
  <c r="BM270" i="1" s="1"/>
  <c r="C270" i="1"/>
  <c r="BL84" i="1"/>
  <c r="BF84" i="1"/>
  <c r="BF195" i="1"/>
  <c r="BL195" i="1"/>
  <c r="BG113" i="1"/>
  <c r="BM113" i="1" s="1"/>
  <c r="C113" i="1"/>
  <c r="BG219" i="1"/>
  <c r="BM219" i="1" s="1"/>
  <c r="C219" i="1"/>
  <c r="BG106" i="1"/>
  <c r="BM106" i="1" s="1"/>
  <c r="C106" i="1"/>
  <c r="BG205" i="1"/>
  <c r="BM205" i="1" s="1"/>
  <c r="C205" i="1"/>
  <c r="BG305" i="1"/>
  <c r="BM305" i="1" s="1"/>
  <c r="C305" i="1"/>
  <c r="BG86" i="1"/>
  <c r="BM86" i="1" s="1"/>
  <c r="C86" i="1"/>
  <c r="BG171" i="1"/>
  <c r="BM171" i="1" s="1"/>
  <c r="C171" i="1"/>
  <c r="BG46" i="1"/>
  <c r="BM46" i="1" s="1"/>
  <c r="C46" i="1"/>
  <c r="BG214" i="1"/>
  <c r="BM214" i="1" s="1"/>
  <c r="C214" i="1"/>
  <c r="BG125" i="1"/>
  <c r="BM125" i="1" s="1"/>
  <c r="C125" i="1"/>
  <c r="BG134" i="1"/>
  <c r="BM134" i="1" s="1"/>
  <c r="C134" i="1"/>
  <c r="BG299" i="1"/>
  <c r="BM299" i="1" s="1"/>
  <c r="C299" i="1"/>
  <c r="BG160" i="1"/>
  <c r="BM160" i="1" s="1"/>
  <c r="C160" i="1"/>
  <c r="BG232" i="1"/>
  <c r="BM232" i="1" s="1"/>
  <c r="C232" i="1"/>
  <c r="BG67" i="1"/>
  <c r="BM67" i="1" s="1"/>
  <c r="C67" i="1"/>
  <c r="BG175" i="1"/>
  <c r="BM175" i="1" s="1"/>
  <c r="C175" i="1"/>
  <c r="BG57" i="1"/>
  <c r="BM57" i="1" s="1"/>
  <c r="C57" i="1"/>
  <c r="BG285" i="1"/>
  <c r="BM285" i="1" s="1"/>
  <c r="C285" i="1"/>
  <c r="BG123" i="1"/>
  <c r="BM123" i="1" s="1"/>
  <c r="C123" i="1"/>
  <c r="BG304" i="1"/>
  <c r="BM304" i="1" s="1"/>
  <c r="C304" i="1"/>
  <c r="BG202" i="1"/>
  <c r="BM202" i="1" s="1"/>
  <c r="C202" i="1"/>
  <c r="BG31" i="1"/>
  <c r="C31" i="1"/>
  <c r="BG70" i="1"/>
  <c r="BM70" i="1" s="1"/>
  <c r="C70" i="1"/>
  <c r="BF167" i="1"/>
  <c r="BL167" i="1"/>
  <c r="BG267" i="1"/>
  <c r="BM267" i="1" s="1"/>
  <c r="C267" i="1"/>
  <c r="BG20" i="1"/>
  <c r="C20" i="1"/>
  <c r="BG213" i="1"/>
  <c r="BM213" i="1" s="1"/>
  <c r="C213" i="1"/>
  <c r="BG98" i="1"/>
  <c r="BM98" i="1" s="1"/>
  <c r="C98" i="1"/>
  <c r="BG252" i="1"/>
  <c r="BM252" i="1" s="1"/>
  <c r="C252" i="1"/>
  <c r="BG263" i="1"/>
  <c r="BM263" i="1" s="1"/>
  <c r="C263" i="1"/>
  <c r="BG237" i="1"/>
  <c r="BM237" i="1" s="1"/>
  <c r="C237" i="1"/>
  <c r="BG66" i="1"/>
  <c r="BM66" i="1" s="1"/>
  <c r="C66" i="1"/>
  <c r="BG183" i="1"/>
  <c r="BM183" i="1" s="1"/>
  <c r="C183" i="1"/>
  <c r="BG78" i="1"/>
  <c r="BM78" i="1" s="1"/>
  <c r="C78" i="1"/>
  <c r="BG151" i="1"/>
  <c r="BM151" i="1" s="1"/>
  <c r="C151" i="1"/>
  <c r="BG144" i="1"/>
  <c r="BM144" i="1" s="1"/>
  <c r="C144" i="1"/>
  <c r="BG256" i="1"/>
  <c r="BM256" i="1" s="1"/>
  <c r="C256" i="1"/>
  <c r="BG141" i="1"/>
  <c r="BM141" i="1" s="1"/>
  <c r="C141" i="1"/>
  <c r="BG200" i="1"/>
  <c r="BM200" i="1" s="1"/>
  <c r="C200" i="1"/>
  <c r="BG83" i="1"/>
  <c r="BM83" i="1" s="1"/>
  <c r="C83" i="1"/>
  <c r="BG149" i="1"/>
  <c r="BM149" i="1" s="1"/>
  <c r="C149" i="1"/>
  <c r="BG210" i="1"/>
  <c r="BM210" i="1" s="1"/>
  <c r="C210" i="1"/>
  <c r="BG271" i="1"/>
  <c r="BM271" i="1" s="1"/>
  <c r="C271" i="1"/>
  <c r="BG300" i="1"/>
  <c r="BM300" i="1" s="1"/>
  <c r="C300" i="1"/>
  <c r="BG221" i="1"/>
  <c r="BM221" i="1" s="1"/>
  <c r="C221" i="1"/>
  <c r="BG137" i="1"/>
  <c r="BM137" i="1" s="1"/>
  <c r="C137" i="1"/>
  <c r="BG197" i="1"/>
  <c r="BM197" i="1" s="1"/>
  <c r="C197" i="1"/>
  <c r="BG124" i="1"/>
  <c r="BM124" i="1" s="1"/>
  <c r="C124" i="1"/>
  <c r="BG302" i="1"/>
  <c r="BM302" i="1" s="1"/>
  <c r="C302" i="1"/>
  <c r="BG27" i="1"/>
  <c r="C27" i="1"/>
  <c r="BG146" i="1"/>
  <c r="BM146" i="1" s="1"/>
  <c r="C146" i="1"/>
  <c r="BG140" i="1"/>
  <c r="BM140" i="1" s="1"/>
  <c r="C140" i="1"/>
  <c r="BG111" i="1"/>
  <c r="BM111" i="1" s="1"/>
  <c r="C111" i="1"/>
  <c r="BG90" i="1"/>
  <c r="BM90" i="1" s="1"/>
  <c r="C90" i="1"/>
  <c r="BG110" i="1"/>
  <c r="BM110" i="1" s="1"/>
  <c r="C110" i="1"/>
  <c r="BG117" i="1"/>
  <c r="BM117" i="1" s="1"/>
  <c r="C117" i="1"/>
  <c r="BG298" i="1"/>
  <c r="BM298" i="1" s="1"/>
  <c r="C298" i="1"/>
  <c r="BG116" i="1"/>
  <c r="BM116" i="1" s="1"/>
  <c r="C116" i="1"/>
  <c r="BG105" i="1"/>
  <c r="BM105" i="1" s="1"/>
  <c r="C105" i="1"/>
  <c r="BG75" i="1"/>
  <c r="BM75" i="1" s="1"/>
  <c r="C75" i="1"/>
  <c r="BG186" i="1"/>
  <c r="BM186" i="1" s="1"/>
  <c r="C186" i="1"/>
  <c r="BG276" i="1"/>
  <c r="BM276" i="1" s="1"/>
  <c r="C276" i="1"/>
  <c r="BG109" i="1"/>
  <c r="BM109" i="1" s="1"/>
  <c r="C109" i="1"/>
  <c r="BG77" i="1"/>
  <c r="BM77" i="1" s="1"/>
  <c r="C77" i="1"/>
  <c r="BG277" i="1"/>
  <c r="BM277" i="1" s="1"/>
  <c r="C277" i="1"/>
  <c r="BG241" i="1"/>
  <c r="BM241" i="1" s="1"/>
  <c r="C241" i="1"/>
  <c r="BG38" i="1"/>
  <c r="C38" i="1"/>
  <c r="BG87" i="1"/>
  <c r="BM87" i="1" s="1"/>
  <c r="C87" i="1"/>
  <c r="BG85" i="1"/>
  <c r="BM85" i="1" s="1"/>
  <c r="C85" i="1"/>
  <c r="BG308" i="1"/>
  <c r="BM308" i="1" s="1"/>
  <c r="C308" i="1"/>
  <c r="BG274" i="1"/>
  <c r="BM274" i="1" s="1"/>
  <c r="C274" i="1"/>
  <c r="BG55" i="1"/>
  <c r="BM55" i="1" s="1"/>
  <c r="C55" i="1"/>
  <c r="BL131" i="1"/>
  <c r="BF131" i="1"/>
  <c r="BG306" i="1"/>
  <c r="BM306" i="1" s="1"/>
  <c r="C306" i="1"/>
  <c r="BG103" i="1"/>
  <c r="BM103" i="1" s="1"/>
  <c r="C103" i="1"/>
  <c r="BG230" i="1"/>
  <c r="BM230" i="1" s="1"/>
  <c r="C230" i="1"/>
  <c r="BG37" i="1"/>
  <c r="C37" i="1"/>
  <c r="BG201" i="1"/>
  <c r="BM201" i="1" s="1"/>
  <c r="C201" i="1"/>
  <c r="BG273" i="1"/>
  <c r="BM273" i="1" s="1"/>
  <c r="C273" i="1"/>
  <c r="BG128" i="1"/>
  <c r="BM128" i="1" s="1"/>
  <c r="C128" i="1"/>
  <c r="BG278" i="1"/>
  <c r="BM278" i="1" s="1"/>
  <c r="C278" i="1"/>
  <c r="BG52" i="1"/>
  <c r="BM52" i="1" s="1"/>
  <c r="C52" i="1"/>
  <c r="BG121" i="1"/>
  <c r="BM121" i="1" s="1"/>
  <c r="C121" i="1"/>
  <c r="BG283" i="1"/>
  <c r="BM283" i="1" s="1"/>
  <c r="C283" i="1"/>
  <c r="BG19" i="1"/>
  <c r="C19" i="1"/>
  <c r="BG164" i="1"/>
  <c r="BM164" i="1" s="1"/>
  <c r="C164" i="1"/>
  <c r="BG245" i="1"/>
  <c r="BM245" i="1" s="1"/>
  <c r="C245" i="1"/>
  <c r="BG62" i="1"/>
  <c r="BM62" i="1" s="1"/>
  <c r="C62" i="1"/>
  <c r="BG33" i="1"/>
  <c r="C33" i="1"/>
  <c r="BG80" i="1"/>
  <c r="BM80" i="1" s="1"/>
  <c r="C80" i="1"/>
  <c r="BG272" i="1"/>
  <c r="BM272" i="1" s="1"/>
  <c r="C272" i="1"/>
  <c r="BG163" i="1"/>
  <c r="BM163" i="1" s="1"/>
  <c r="C163" i="1"/>
  <c r="BG222" i="1"/>
  <c r="BM222" i="1" s="1"/>
  <c r="C222" i="1"/>
  <c r="BG233" i="1"/>
  <c r="BM233" i="1" s="1"/>
  <c r="C233" i="1"/>
  <c r="BG215" i="1"/>
  <c r="BM215" i="1" s="1"/>
  <c r="C215" i="1"/>
  <c r="BG203" i="1"/>
  <c r="BM203" i="1" s="1"/>
  <c r="C203" i="1"/>
  <c r="BG30" i="1"/>
  <c r="C30" i="1"/>
  <c r="BG122" i="1"/>
  <c r="BM122" i="1" s="1"/>
  <c r="C122" i="1"/>
  <c r="BG95" i="1"/>
  <c r="BM95" i="1" s="1"/>
  <c r="C95" i="1"/>
  <c r="BG74" i="1"/>
  <c r="BM74" i="1" s="1"/>
  <c r="C74" i="1"/>
  <c r="BG36" i="1"/>
  <c r="C36" i="1"/>
  <c r="BG242" i="1"/>
  <c r="BM242" i="1" s="1"/>
  <c r="C242" i="1"/>
  <c r="BG307" i="1"/>
  <c r="BM307" i="1" s="1"/>
  <c r="C307" i="1"/>
  <c r="BG297" i="1"/>
  <c r="BM297" i="1" s="1"/>
  <c r="C297" i="1"/>
  <c r="BG173" i="1"/>
  <c r="BM173" i="1" s="1"/>
  <c r="C173" i="1"/>
  <c r="BG40" i="1"/>
  <c r="C40" i="1"/>
  <c r="BG43" i="1"/>
  <c r="C43" i="1"/>
  <c r="BG115" i="1"/>
  <c r="BM115" i="1" s="1"/>
  <c r="C115" i="1"/>
  <c r="BG174" i="1"/>
  <c r="BM174" i="1" s="1"/>
  <c r="C174" i="1"/>
  <c r="BG91" i="1"/>
  <c r="BM91" i="1" s="1"/>
  <c r="C91" i="1"/>
  <c r="BG284" i="1"/>
  <c r="BM284" i="1" s="1"/>
  <c r="C284" i="1"/>
  <c r="BG193" i="1"/>
  <c r="BM193" i="1" s="1"/>
  <c r="C193" i="1"/>
  <c r="BG132" i="1"/>
  <c r="BM132" i="1" s="1"/>
  <c r="C132" i="1"/>
  <c r="BG170" i="1"/>
  <c r="BM170" i="1" s="1"/>
  <c r="C170" i="1"/>
  <c r="BG261" i="1"/>
  <c r="BM261" i="1" s="1"/>
  <c r="C261" i="1"/>
  <c r="BG92" i="1"/>
  <c r="BM92" i="1" s="1"/>
  <c r="C92" i="1"/>
  <c r="BG249" i="1"/>
  <c r="BM249" i="1" s="1"/>
  <c r="C249" i="1"/>
  <c r="BG24" i="1"/>
  <c r="C24" i="1"/>
  <c r="BG303" i="1"/>
  <c r="BM303" i="1" s="1"/>
  <c r="C303" i="1"/>
  <c r="BG172" i="1"/>
  <c r="BM172" i="1" s="1"/>
  <c r="C172" i="1"/>
  <c r="BG182" i="1"/>
  <c r="BM182" i="1" s="1"/>
  <c r="C182" i="1"/>
  <c r="BG289" i="1"/>
  <c r="BM289" i="1" s="1"/>
  <c r="C289" i="1"/>
  <c r="BG153" i="1"/>
  <c r="BM153" i="1" s="1"/>
  <c r="C153" i="1"/>
  <c r="BG28" i="1"/>
  <c r="C28" i="1"/>
  <c r="BG246" i="1"/>
  <c r="BM246" i="1" s="1"/>
  <c r="C246" i="1"/>
  <c r="BG161" i="1"/>
  <c r="BM161" i="1" s="1"/>
  <c r="C161" i="1"/>
  <c r="BG29" i="1"/>
  <c r="C29" i="1"/>
  <c r="BG194" i="1"/>
  <c r="BM194" i="1" s="1"/>
  <c r="C194" i="1"/>
  <c r="BG60" i="1"/>
  <c r="BM60" i="1" s="1"/>
  <c r="C60" i="1"/>
  <c r="BG42" i="1"/>
  <c r="C42" i="1"/>
  <c r="BG265" i="1"/>
  <c r="BM265" i="1" s="1"/>
  <c r="C265" i="1"/>
  <c r="BG228" i="1"/>
  <c r="BM228" i="1" s="1"/>
  <c r="C228" i="1"/>
  <c r="BG291" i="1"/>
  <c r="BM291" i="1" s="1"/>
  <c r="C291" i="1"/>
  <c r="BG239" i="1"/>
  <c r="BM239" i="1" s="1"/>
  <c r="C239" i="1"/>
  <c r="BG229" i="1"/>
  <c r="BM229" i="1" s="1"/>
  <c r="C229" i="1"/>
  <c r="BG192" i="1"/>
  <c r="BM192" i="1" s="1"/>
  <c r="C192" i="1"/>
  <c r="BG280" i="1"/>
  <c r="BM280" i="1" s="1"/>
  <c r="C280" i="1"/>
  <c r="BG286" i="1"/>
  <c r="BM286" i="1" s="1"/>
  <c r="C286" i="1"/>
  <c r="BG50" i="1"/>
  <c r="BM50" i="1" s="1"/>
  <c r="C50" i="1"/>
  <c r="BG35" i="1"/>
  <c r="C35" i="1"/>
  <c r="BG154" i="1"/>
  <c r="BM154" i="1" s="1"/>
  <c r="C154" i="1"/>
  <c r="BF206" i="1"/>
  <c r="BL206" i="1"/>
  <c r="BG250" i="1"/>
  <c r="BM250" i="1" s="1"/>
  <c r="C250" i="1"/>
  <c r="BG208" i="1"/>
  <c r="BM208" i="1" s="1"/>
  <c r="C208" i="1"/>
  <c r="BG178" i="1"/>
  <c r="BM178" i="1" s="1"/>
  <c r="C178" i="1"/>
  <c r="BG231" i="1"/>
  <c r="BM231" i="1" s="1"/>
  <c r="C231" i="1"/>
  <c r="BG22" i="1"/>
  <c r="C22" i="1"/>
  <c r="BG129" i="1"/>
  <c r="BM129" i="1" s="1"/>
  <c r="C129" i="1"/>
  <c r="BG54" i="1"/>
  <c r="BM54" i="1" s="1"/>
  <c r="C54" i="1"/>
  <c r="BG281" i="1"/>
  <c r="BM281" i="1" s="1"/>
  <c r="C281" i="1"/>
  <c r="BG266" i="1"/>
  <c r="BM266" i="1" s="1"/>
  <c r="C266" i="1"/>
  <c r="BG216" i="1"/>
  <c r="BM216" i="1" s="1"/>
  <c r="C216" i="1"/>
  <c r="BG254" i="1"/>
  <c r="BM254" i="1" s="1"/>
  <c r="C254" i="1"/>
  <c r="BL243" i="1"/>
  <c r="BF243" i="1"/>
  <c r="BG139" i="1"/>
  <c r="BM139" i="1" s="1"/>
  <c r="C139" i="1"/>
  <c r="BG248" i="1"/>
  <c r="BM248" i="1" s="1"/>
  <c r="C248" i="1"/>
  <c r="BG207" i="1"/>
  <c r="BM207" i="1" s="1"/>
  <c r="C207" i="1"/>
  <c r="BG26" i="1"/>
  <c r="C26" i="1"/>
  <c r="BG93" i="1"/>
  <c r="BM93" i="1" s="1"/>
  <c r="C93" i="1"/>
  <c r="BG224" i="1"/>
  <c r="BM224" i="1" s="1"/>
  <c r="C224" i="1"/>
  <c r="BG72" i="1"/>
  <c r="BM72" i="1" s="1"/>
  <c r="C72" i="1"/>
  <c r="BG189" i="1"/>
  <c r="BM189" i="1" s="1"/>
  <c r="C189" i="1"/>
  <c r="BG288" i="1"/>
  <c r="BM288" i="1" s="1"/>
  <c r="C288" i="1"/>
  <c r="BG150" i="1"/>
  <c r="BM150" i="1" s="1"/>
  <c r="C150" i="1"/>
  <c r="BG199" i="1"/>
  <c r="BM199" i="1" s="1"/>
  <c r="C199" i="1"/>
  <c r="BG217" i="1"/>
  <c r="BM217" i="1" s="1"/>
  <c r="C217" i="1"/>
  <c r="BL177" i="1"/>
  <c r="BF177" i="1"/>
  <c r="BG108" i="1"/>
  <c r="BM108" i="1" s="1"/>
  <c r="C108" i="1"/>
  <c r="BG138" i="1"/>
  <c r="BM138" i="1" s="1"/>
  <c r="C138" i="1"/>
  <c r="BG212" i="1"/>
  <c r="BM212" i="1" s="1"/>
  <c r="C212" i="1"/>
  <c r="BG235" i="1"/>
  <c r="BM235" i="1" s="1"/>
  <c r="C235" i="1"/>
  <c r="BG135" i="1"/>
  <c r="BM135" i="1" s="1"/>
  <c r="C135" i="1"/>
  <c r="BG180" i="1"/>
  <c r="BM180" i="1" s="1"/>
  <c r="C180" i="1"/>
  <c r="BG238" i="1"/>
  <c r="BM238" i="1" s="1"/>
  <c r="C238" i="1"/>
  <c r="BG64" i="1"/>
  <c r="BM64" i="1" s="1"/>
  <c r="C64" i="1"/>
  <c r="BG290" i="1"/>
  <c r="BM290" i="1" s="1"/>
  <c r="C290" i="1"/>
  <c r="BG56" i="1"/>
  <c r="BM56" i="1" s="1"/>
  <c r="C56" i="1"/>
  <c r="BG142" i="1"/>
  <c r="BM142" i="1" s="1"/>
  <c r="C142" i="1"/>
  <c r="BG165" i="1"/>
  <c r="BM165" i="1" s="1"/>
  <c r="C165" i="1"/>
  <c r="BG294" i="1"/>
  <c r="BM294" i="1" s="1"/>
  <c r="C294" i="1"/>
  <c r="BG148" i="1"/>
  <c r="BM148" i="1" s="1"/>
  <c r="C148" i="1"/>
  <c r="BG152" i="1"/>
  <c r="BM152" i="1" s="1"/>
  <c r="C152" i="1"/>
  <c r="BG76" i="1"/>
  <c r="BM76" i="1" s="1"/>
  <c r="C76" i="1"/>
  <c r="BG253" i="1"/>
  <c r="BM253" i="1" s="1"/>
  <c r="C253" i="1"/>
  <c r="BG258" i="1"/>
  <c r="BM258" i="1" s="1"/>
  <c r="C258" i="1"/>
  <c r="BG209" i="1"/>
  <c r="BM209" i="1" s="1"/>
  <c r="C209" i="1"/>
  <c r="BG268" i="1"/>
  <c r="BM268" i="1" s="1"/>
  <c r="C268" i="1"/>
  <c r="BG181" i="1"/>
  <c r="BM181" i="1" s="1"/>
  <c r="C181" i="1"/>
  <c r="BG59" i="1"/>
  <c r="BM59" i="1" s="1"/>
  <c r="C59" i="1"/>
  <c r="BG32" i="1"/>
  <c r="C32" i="1"/>
  <c r="BG58" i="1"/>
  <c r="BM58" i="1" s="1"/>
  <c r="C58" i="1"/>
  <c r="BG118" i="1"/>
  <c r="BM118" i="1" s="1"/>
  <c r="C118" i="1"/>
  <c r="BG112" i="1"/>
  <c r="BM112" i="1" s="1"/>
  <c r="C112" i="1"/>
  <c r="BG275" i="1"/>
  <c r="BM275" i="1" s="1"/>
  <c r="C275" i="1"/>
  <c r="BG157" i="1"/>
  <c r="BM157" i="1" s="1"/>
  <c r="C157" i="1"/>
  <c r="BG48" i="1"/>
  <c r="BM48" i="1" s="1"/>
  <c r="C48" i="1"/>
  <c r="BG184" i="1"/>
  <c r="BM184" i="1" s="1"/>
  <c r="C184" i="1"/>
  <c r="BG44" i="1"/>
  <c r="BM44" i="1" s="1"/>
  <c r="C44" i="1"/>
  <c r="BG296" i="1"/>
  <c r="BM296" i="1" s="1"/>
  <c r="C296" i="1"/>
  <c r="BG295" i="1"/>
  <c r="BM295" i="1" s="1"/>
  <c r="C295" i="1"/>
  <c r="BG145" i="1"/>
  <c r="BM145" i="1" s="1"/>
  <c r="C145" i="1"/>
  <c r="BG264" i="1"/>
  <c r="BM264" i="1" s="1"/>
  <c r="C264" i="1"/>
  <c r="BG196" i="1"/>
  <c r="BM196" i="1" s="1"/>
  <c r="C196" i="1"/>
  <c r="BG251" i="1"/>
  <c r="BM251" i="1" s="1"/>
  <c r="C251" i="1"/>
  <c r="BG191" i="1"/>
  <c r="BM191" i="1" s="1"/>
  <c r="C191" i="1"/>
  <c r="BG101" i="1"/>
  <c r="BM101" i="1" s="1"/>
  <c r="C101" i="1"/>
  <c r="BG282" i="1"/>
  <c r="BM282" i="1" s="1"/>
  <c r="C282" i="1"/>
  <c r="BG127" i="1"/>
  <c r="BM127" i="1" s="1"/>
  <c r="C127" i="1"/>
  <c r="BG158" i="1"/>
  <c r="BM158" i="1" s="1"/>
  <c r="C158" i="1"/>
  <c r="BG65" i="1"/>
  <c r="BM65" i="1" s="1"/>
  <c r="C65" i="1"/>
  <c r="BG185" i="1"/>
  <c r="BM185" i="1" s="1"/>
  <c r="C185" i="1"/>
  <c r="BL259" i="1"/>
  <c r="BF259" i="1"/>
  <c r="BG12" i="1"/>
  <c r="C12" i="1"/>
  <c r="BG10" i="1"/>
  <c r="C10" i="1"/>
  <c r="BG9" i="1"/>
  <c r="BG16" i="1"/>
  <c r="C16" i="1"/>
  <c r="BG18" i="1"/>
  <c r="C18" i="1"/>
  <c r="BG11" i="1"/>
  <c r="C11" i="1"/>
  <c r="BG13" i="1"/>
  <c r="C13" i="1"/>
  <c r="BG15" i="1"/>
  <c r="C15" i="1"/>
  <c r="BG14" i="1"/>
  <c r="C14" i="1"/>
  <c r="BG17" i="1"/>
  <c r="C17" i="1"/>
  <c r="S5" i="2"/>
  <c r="S6" i="2"/>
  <c r="C37" i="2"/>
  <c r="C36" i="2"/>
  <c r="BM14" i="1" l="1"/>
  <c r="BM18" i="1"/>
  <c r="BM28" i="1"/>
  <c r="BM39" i="1"/>
  <c r="BM21" i="1"/>
  <c r="BM35" i="1"/>
  <c r="BM15" i="1"/>
  <c r="BM16" i="1"/>
  <c r="BM9" i="1"/>
  <c r="BM29" i="1"/>
  <c r="BM43" i="1"/>
  <c r="BM32" i="1"/>
  <c r="BM26" i="1"/>
  <c r="BM42" i="1"/>
  <c r="BM27" i="1"/>
  <c r="BM20" i="1"/>
  <c r="BM31" i="1"/>
  <c r="BM25" i="1"/>
  <c r="BM22" i="1"/>
  <c r="BM23" i="1"/>
  <c r="BM13" i="1"/>
  <c r="BM10" i="1"/>
  <c r="BM24" i="1"/>
  <c r="BM40" i="1"/>
  <c r="BM17" i="1"/>
  <c r="BM11" i="1"/>
  <c r="BM38" i="1"/>
  <c r="BM12" i="1"/>
  <c r="BM36" i="1"/>
  <c r="BM30" i="1"/>
  <c r="BM33" i="1"/>
  <c r="BM19" i="1"/>
  <c r="BM37" i="1"/>
  <c r="BM34" i="1"/>
  <c r="P14" i="2"/>
  <c r="BM41" i="1"/>
  <c r="BL41" i="1"/>
  <c r="BF41" i="1"/>
  <c r="BI56" i="1"/>
  <c r="BO56" i="1" s="1"/>
  <c r="BI11" i="1"/>
  <c r="BO11" i="1" s="1"/>
  <c r="BI23" i="1"/>
  <c r="BO23" i="1" s="1"/>
  <c r="BI57" i="1"/>
  <c r="BO57" i="1" s="1"/>
  <c r="BI37" i="1"/>
  <c r="BO37" i="1" s="1"/>
  <c r="BL48" i="1"/>
  <c r="BF48" i="1"/>
  <c r="BL294" i="1"/>
  <c r="BF294" i="1"/>
  <c r="BF108" i="1"/>
  <c r="BL108" i="1"/>
  <c r="BF216" i="1"/>
  <c r="BL216" i="1"/>
  <c r="BF192" i="1"/>
  <c r="BL192" i="1"/>
  <c r="BL172" i="1"/>
  <c r="BF172" i="1"/>
  <c r="BL115" i="1"/>
  <c r="BF115" i="1"/>
  <c r="BL163" i="1"/>
  <c r="BF163" i="1"/>
  <c r="BF283" i="1"/>
  <c r="BL283" i="1"/>
  <c r="BL77" i="1"/>
  <c r="BF77" i="1"/>
  <c r="BF140" i="1"/>
  <c r="BL140" i="1"/>
  <c r="BF83" i="1"/>
  <c r="BL83" i="1"/>
  <c r="BL175" i="1"/>
  <c r="BF175" i="1"/>
  <c r="BF46" i="1"/>
  <c r="BL46" i="1"/>
  <c r="BL107" i="1"/>
  <c r="BF107" i="1"/>
  <c r="BL39" i="1"/>
  <c r="BF39" i="1"/>
  <c r="BL169" i="1"/>
  <c r="BF169" i="1"/>
  <c r="BL126" i="1"/>
  <c r="BF126" i="1"/>
  <c r="BF94" i="1"/>
  <c r="BL94" i="1"/>
  <c r="BF247" i="1"/>
  <c r="BL247" i="1"/>
  <c r="BI16" i="1"/>
  <c r="BO16" i="1" s="1"/>
  <c r="BL296" i="1"/>
  <c r="BF296" i="1"/>
  <c r="BF268" i="1"/>
  <c r="BL268" i="1"/>
  <c r="BF165" i="1"/>
  <c r="BL165" i="1"/>
  <c r="BL235" i="1"/>
  <c r="BF235" i="1"/>
  <c r="BF93" i="1"/>
  <c r="BL93" i="1"/>
  <c r="BL22" i="1"/>
  <c r="BF22" i="1"/>
  <c r="BF229" i="1"/>
  <c r="BL229" i="1"/>
  <c r="BF153" i="1"/>
  <c r="BL153" i="1"/>
  <c r="BL284" i="1"/>
  <c r="BF284" i="1"/>
  <c r="BL95" i="1"/>
  <c r="BF95" i="1"/>
  <c r="BF245" i="1"/>
  <c r="BL245" i="1"/>
  <c r="BL109" i="1"/>
  <c r="BF109" i="1"/>
  <c r="BF146" i="1"/>
  <c r="BL146" i="1"/>
  <c r="BF200" i="1"/>
  <c r="BL200" i="1"/>
  <c r="BL237" i="1"/>
  <c r="BF237" i="1"/>
  <c r="BL70" i="1"/>
  <c r="BF70" i="1"/>
  <c r="BF134" i="1"/>
  <c r="BL134" i="1"/>
  <c r="BF106" i="1"/>
  <c r="BL106" i="1"/>
  <c r="BL218" i="1"/>
  <c r="BF218" i="1"/>
  <c r="BL79" i="1"/>
  <c r="BF79" i="1"/>
  <c r="BF114" i="1"/>
  <c r="BL114" i="1"/>
  <c r="BL147" i="1"/>
  <c r="BF147" i="1"/>
  <c r="BF176" i="1"/>
  <c r="BL176" i="1"/>
  <c r="BL156" i="1"/>
  <c r="BF156" i="1"/>
  <c r="BF234" i="1"/>
  <c r="BL234" i="1"/>
  <c r="BL255" i="1"/>
  <c r="BF255" i="1"/>
  <c r="BI32" i="1"/>
  <c r="BO32" i="1" s="1"/>
  <c r="BI29" i="1"/>
  <c r="BO29" i="1" s="1"/>
  <c r="BF251" i="1"/>
  <c r="BL251" i="1"/>
  <c r="BF118" i="1"/>
  <c r="BL118" i="1"/>
  <c r="BL290" i="1"/>
  <c r="BF290" i="1"/>
  <c r="BL224" i="1"/>
  <c r="BF224" i="1"/>
  <c r="BF208" i="1"/>
  <c r="BL208" i="1"/>
  <c r="BF194" i="1"/>
  <c r="BL194" i="1"/>
  <c r="BF193" i="1"/>
  <c r="BL193" i="1"/>
  <c r="BL203" i="1"/>
  <c r="BF203" i="1"/>
  <c r="BL230" i="1"/>
  <c r="BF230" i="1"/>
  <c r="BL75" i="1"/>
  <c r="BF75" i="1"/>
  <c r="BF124" i="1"/>
  <c r="BL124" i="1"/>
  <c r="BF144" i="1"/>
  <c r="BL144" i="1"/>
  <c r="BF304" i="1"/>
  <c r="BL304" i="1"/>
  <c r="BL299" i="1"/>
  <c r="BF299" i="1"/>
  <c r="BL99" i="1"/>
  <c r="BF99" i="1"/>
  <c r="BL187" i="1"/>
  <c r="BF187" i="1"/>
  <c r="BL71" i="1"/>
  <c r="BF71" i="1"/>
  <c r="BF240" i="1"/>
  <c r="BL240" i="1"/>
  <c r="BL179" i="1"/>
  <c r="BF179" i="1"/>
  <c r="BF185" i="1"/>
  <c r="BL185" i="1"/>
  <c r="BF196" i="1"/>
  <c r="BL196" i="1"/>
  <c r="BF157" i="1"/>
  <c r="BL157" i="1"/>
  <c r="BL76" i="1"/>
  <c r="BF76" i="1"/>
  <c r="BF288" i="1"/>
  <c r="BL288" i="1"/>
  <c r="BF266" i="1"/>
  <c r="BL266" i="1"/>
  <c r="BL50" i="1"/>
  <c r="BF50" i="1"/>
  <c r="BF29" i="1"/>
  <c r="BL29" i="1"/>
  <c r="BL261" i="1"/>
  <c r="BF261" i="1"/>
  <c r="BL307" i="1"/>
  <c r="BF307" i="1"/>
  <c r="BF272" i="1"/>
  <c r="BL272" i="1"/>
  <c r="BL273" i="1"/>
  <c r="BF273" i="1"/>
  <c r="BF274" i="1"/>
  <c r="BL274" i="1"/>
  <c r="BL38" i="1"/>
  <c r="BF38" i="1"/>
  <c r="BF110" i="1"/>
  <c r="BL110" i="1"/>
  <c r="BF197" i="1"/>
  <c r="BL197" i="1"/>
  <c r="BF151" i="1"/>
  <c r="BL151" i="1"/>
  <c r="BL213" i="1"/>
  <c r="BF213" i="1"/>
  <c r="BL67" i="1"/>
  <c r="BF67" i="1"/>
  <c r="BL171" i="1"/>
  <c r="BF171" i="1"/>
  <c r="BF133" i="1"/>
  <c r="BL133" i="1"/>
  <c r="BL104" i="1"/>
  <c r="BF104" i="1"/>
  <c r="BF102" i="1"/>
  <c r="BL102" i="1"/>
  <c r="BL292" i="1"/>
  <c r="BF292" i="1"/>
  <c r="BF162" i="1"/>
  <c r="BL162" i="1"/>
  <c r="BL120" i="1"/>
  <c r="BF120" i="1"/>
  <c r="BL23" i="1"/>
  <c r="BF23" i="1"/>
  <c r="BL220" i="1"/>
  <c r="BF220" i="1"/>
  <c r="BI45" i="1"/>
  <c r="BO45" i="1" s="1"/>
  <c r="BF101" i="1"/>
  <c r="BL101" i="1"/>
  <c r="BL44" i="1"/>
  <c r="BF44" i="1"/>
  <c r="BL32" i="1"/>
  <c r="BF32" i="1"/>
  <c r="BF142" i="1"/>
  <c r="BL142" i="1"/>
  <c r="BF212" i="1"/>
  <c r="BL212" i="1"/>
  <c r="BL217" i="1"/>
  <c r="BF217" i="1"/>
  <c r="BL26" i="1"/>
  <c r="BF26" i="1"/>
  <c r="BF281" i="1"/>
  <c r="BL281" i="1"/>
  <c r="BF231" i="1"/>
  <c r="BL231" i="1"/>
  <c r="BF286" i="1"/>
  <c r="BL286" i="1"/>
  <c r="BF239" i="1"/>
  <c r="BL239" i="1"/>
  <c r="BF42" i="1"/>
  <c r="BL42" i="1"/>
  <c r="BF161" i="1"/>
  <c r="BL161" i="1"/>
  <c r="BF289" i="1"/>
  <c r="BL289" i="1"/>
  <c r="BF24" i="1"/>
  <c r="BL24" i="1"/>
  <c r="BF170" i="1"/>
  <c r="BL170" i="1"/>
  <c r="BL91" i="1"/>
  <c r="BF91" i="1"/>
  <c r="BF40" i="1"/>
  <c r="BL40" i="1"/>
  <c r="BF242" i="1"/>
  <c r="BL242" i="1"/>
  <c r="BF122" i="1"/>
  <c r="BL122" i="1"/>
  <c r="BL233" i="1"/>
  <c r="BF233" i="1"/>
  <c r="BF80" i="1"/>
  <c r="BL80" i="1"/>
  <c r="BL164" i="1"/>
  <c r="BF164" i="1"/>
  <c r="BF52" i="1"/>
  <c r="BL52" i="1"/>
  <c r="BF201" i="1"/>
  <c r="BL201" i="1"/>
  <c r="BF306" i="1"/>
  <c r="BL306" i="1"/>
  <c r="BF308" i="1"/>
  <c r="BL308" i="1"/>
  <c r="BL241" i="1"/>
  <c r="BF241" i="1"/>
  <c r="BL276" i="1"/>
  <c r="BF276" i="1"/>
  <c r="BL116" i="1"/>
  <c r="BF116" i="1"/>
  <c r="BF90" i="1"/>
  <c r="BL90" i="1"/>
  <c r="BL27" i="1"/>
  <c r="BF27" i="1"/>
  <c r="BL137" i="1"/>
  <c r="BF137" i="1"/>
  <c r="BF210" i="1"/>
  <c r="BL210" i="1"/>
  <c r="BL141" i="1"/>
  <c r="BF141" i="1"/>
  <c r="BF78" i="1"/>
  <c r="BL78" i="1"/>
  <c r="BL263" i="1"/>
  <c r="BF263" i="1"/>
  <c r="BL20" i="1"/>
  <c r="BF20" i="1"/>
  <c r="BL31" i="1"/>
  <c r="BF31" i="1"/>
  <c r="BF285" i="1"/>
  <c r="BL285" i="1"/>
  <c r="BL232" i="1"/>
  <c r="BF232" i="1"/>
  <c r="BF125" i="1"/>
  <c r="BL125" i="1"/>
  <c r="BF86" i="1"/>
  <c r="BL86" i="1"/>
  <c r="BL219" i="1"/>
  <c r="BF219" i="1"/>
  <c r="BF270" i="1"/>
  <c r="BL270" i="1"/>
  <c r="BL225" i="1"/>
  <c r="BF225" i="1"/>
  <c r="BF100" i="1"/>
  <c r="BL100" i="1"/>
  <c r="BF211" i="1"/>
  <c r="BL211" i="1"/>
  <c r="BF130" i="1"/>
  <c r="BL130" i="1"/>
  <c r="BL269" i="1"/>
  <c r="BF269" i="1"/>
  <c r="BF257" i="1"/>
  <c r="BL257" i="1"/>
  <c r="BL73" i="1"/>
  <c r="BF73" i="1"/>
  <c r="BF49" i="1"/>
  <c r="BL49" i="1"/>
  <c r="BF97" i="1"/>
  <c r="BL97" i="1"/>
  <c r="BL51" i="1"/>
  <c r="BF51" i="1"/>
  <c r="BL63" i="1"/>
  <c r="BF63" i="1"/>
  <c r="BL119" i="1"/>
  <c r="BF119" i="1"/>
  <c r="BF244" i="1"/>
  <c r="BL244" i="1"/>
  <c r="BL301" i="1"/>
  <c r="BF301" i="1"/>
  <c r="BF223" i="1"/>
  <c r="BL223" i="1"/>
  <c r="BL25" i="1"/>
  <c r="BF25" i="1"/>
  <c r="BF96" i="1"/>
  <c r="BL96" i="1"/>
  <c r="BL295" i="1"/>
  <c r="BF295" i="1"/>
  <c r="BL253" i="1"/>
  <c r="BF253" i="1"/>
  <c r="BF150" i="1"/>
  <c r="BL150" i="1"/>
  <c r="BL129" i="1"/>
  <c r="BF129" i="1"/>
  <c r="BL228" i="1"/>
  <c r="BF228" i="1"/>
  <c r="BF28" i="1"/>
  <c r="BL28" i="1"/>
  <c r="BL297" i="1"/>
  <c r="BF297" i="1"/>
  <c r="BF128" i="1"/>
  <c r="BL128" i="1"/>
  <c r="BL87" i="1"/>
  <c r="BF87" i="1"/>
  <c r="BL117" i="1"/>
  <c r="BF117" i="1"/>
  <c r="BF300" i="1"/>
  <c r="BL300" i="1"/>
  <c r="BF66" i="1"/>
  <c r="BL66" i="1"/>
  <c r="BL205" i="1"/>
  <c r="BF205" i="1"/>
  <c r="BF155" i="1"/>
  <c r="BL155" i="1"/>
  <c r="BL282" i="1"/>
  <c r="BF282" i="1"/>
  <c r="BF58" i="1"/>
  <c r="BL58" i="1"/>
  <c r="BF64" i="1"/>
  <c r="BL64" i="1"/>
  <c r="BL139" i="1"/>
  <c r="BF139" i="1"/>
  <c r="BF250" i="1"/>
  <c r="BL250" i="1"/>
  <c r="BL265" i="1"/>
  <c r="BF265" i="1"/>
  <c r="BF303" i="1"/>
  <c r="BL303" i="1"/>
  <c r="BF43" i="1"/>
  <c r="BL43" i="1"/>
  <c r="BF215" i="1"/>
  <c r="BL215" i="1"/>
  <c r="BL121" i="1"/>
  <c r="BF121" i="1"/>
  <c r="BL103" i="1"/>
  <c r="BF103" i="1"/>
  <c r="BF105" i="1"/>
  <c r="BL105" i="1"/>
  <c r="BF271" i="1"/>
  <c r="BL271" i="1"/>
  <c r="BF123" i="1"/>
  <c r="BL123" i="1"/>
  <c r="BL89" i="1"/>
  <c r="BF89" i="1"/>
  <c r="BI59" i="1"/>
  <c r="BO59" i="1" s="1"/>
  <c r="BF65" i="1"/>
  <c r="BL65" i="1"/>
  <c r="BF264" i="1"/>
  <c r="BL264" i="1"/>
  <c r="BL275" i="1"/>
  <c r="BF275" i="1"/>
  <c r="BL209" i="1"/>
  <c r="BF209" i="1"/>
  <c r="BF152" i="1"/>
  <c r="BL152" i="1"/>
  <c r="BF238" i="1"/>
  <c r="BL238" i="1"/>
  <c r="BF189" i="1"/>
  <c r="BL189" i="1"/>
  <c r="BI50" i="1"/>
  <c r="BO50" i="1" s="1"/>
  <c r="BI28" i="1"/>
  <c r="BO28" i="1" s="1"/>
  <c r="BI46" i="1"/>
  <c r="BO46" i="1" s="1"/>
  <c r="BL127" i="1"/>
  <c r="BF127" i="1"/>
  <c r="BL181" i="1"/>
  <c r="BF181" i="1"/>
  <c r="BL135" i="1"/>
  <c r="BF135" i="1"/>
  <c r="BF248" i="1"/>
  <c r="BL248" i="1"/>
  <c r="BF35" i="1"/>
  <c r="BL35" i="1"/>
  <c r="BF92" i="1"/>
  <c r="BL92" i="1"/>
  <c r="BF74" i="1"/>
  <c r="BL74" i="1"/>
  <c r="BF62" i="1"/>
  <c r="BL62" i="1"/>
  <c r="BL55" i="1"/>
  <c r="BF55" i="1"/>
  <c r="BF98" i="1"/>
  <c r="BL98" i="1"/>
  <c r="BF158" i="1"/>
  <c r="BL158" i="1"/>
  <c r="BF191" i="1"/>
  <c r="BL191" i="1"/>
  <c r="BL145" i="1"/>
  <c r="BF145" i="1"/>
  <c r="BF184" i="1"/>
  <c r="BL184" i="1"/>
  <c r="BL112" i="1"/>
  <c r="BF112" i="1"/>
  <c r="BF59" i="1"/>
  <c r="BL59" i="1"/>
  <c r="BL258" i="1"/>
  <c r="BF258" i="1"/>
  <c r="BF148" i="1"/>
  <c r="BL148" i="1"/>
  <c r="BL56" i="1"/>
  <c r="BF56" i="1"/>
  <c r="BF180" i="1"/>
  <c r="BL180" i="1"/>
  <c r="BL138" i="1"/>
  <c r="BF138" i="1"/>
  <c r="BL199" i="1"/>
  <c r="BF199" i="1"/>
  <c r="BF72" i="1"/>
  <c r="BL72" i="1"/>
  <c r="BF207" i="1"/>
  <c r="BL207" i="1"/>
  <c r="BL254" i="1"/>
  <c r="BF254" i="1"/>
  <c r="BL54" i="1"/>
  <c r="BF54" i="1"/>
  <c r="BF178" i="1"/>
  <c r="BL178" i="1"/>
  <c r="BF154" i="1"/>
  <c r="BL154" i="1"/>
  <c r="BL280" i="1"/>
  <c r="BF280" i="1"/>
  <c r="BF291" i="1"/>
  <c r="BL291" i="1"/>
  <c r="BF60" i="1"/>
  <c r="BL60" i="1"/>
  <c r="BF246" i="1"/>
  <c r="BL246" i="1"/>
  <c r="BL182" i="1"/>
  <c r="BF182" i="1"/>
  <c r="BF249" i="1"/>
  <c r="BL249" i="1"/>
  <c r="BF132" i="1"/>
  <c r="BL132" i="1"/>
  <c r="BL174" i="1"/>
  <c r="BF174" i="1"/>
  <c r="BF173" i="1"/>
  <c r="BL173" i="1"/>
  <c r="BF36" i="1"/>
  <c r="BL36" i="1"/>
  <c r="BL30" i="1"/>
  <c r="BF30" i="1"/>
  <c r="BF222" i="1"/>
  <c r="BL222" i="1"/>
  <c r="BF33" i="1"/>
  <c r="BL33" i="1"/>
  <c r="BF19" i="1"/>
  <c r="BL19" i="1"/>
  <c r="BF278" i="1"/>
  <c r="BL278" i="1"/>
  <c r="BL37" i="1"/>
  <c r="BF37" i="1"/>
  <c r="BL85" i="1"/>
  <c r="BF85" i="1"/>
  <c r="BF277" i="1"/>
  <c r="BL277" i="1"/>
  <c r="BF186" i="1"/>
  <c r="BL186" i="1"/>
  <c r="BF298" i="1"/>
  <c r="BL298" i="1"/>
  <c r="BL111" i="1"/>
  <c r="BF111" i="1"/>
  <c r="BF302" i="1"/>
  <c r="BL302" i="1"/>
  <c r="BF221" i="1"/>
  <c r="BL221" i="1"/>
  <c r="BL149" i="1"/>
  <c r="BF149" i="1"/>
  <c r="BF256" i="1"/>
  <c r="BL256" i="1"/>
  <c r="BF183" i="1"/>
  <c r="BL183" i="1"/>
  <c r="BF252" i="1"/>
  <c r="BL252" i="1"/>
  <c r="BL267" i="1"/>
  <c r="BF267" i="1"/>
  <c r="BF202" i="1"/>
  <c r="BL202" i="1"/>
  <c r="BL57" i="1"/>
  <c r="BF57" i="1"/>
  <c r="BF160" i="1"/>
  <c r="BL160" i="1"/>
  <c r="BL214" i="1"/>
  <c r="BF214" i="1"/>
  <c r="BF305" i="1"/>
  <c r="BL305" i="1"/>
  <c r="BF113" i="1"/>
  <c r="BL113" i="1"/>
  <c r="BL47" i="1"/>
  <c r="BF47" i="1"/>
  <c r="BL34" i="1"/>
  <c r="BF34" i="1"/>
  <c r="BF166" i="1"/>
  <c r="BL166" i="1"/>
  <c r="BF190" i="1"/>
  <c r="BL190" i="1"/>
  <c r="BL53" i="1"/>
  <c r="BF53" i="1"/>
  <c r="BL188" i="1"/>
  <c r="BF188" i="1"/>
  <c r="BF159" i="1"/>
  <c r="BL159" i="1"/>
  <c r="BF81" i="1"/>
  <c r="BL81" i="1"/>
  <c r="BF279" i="1"/>
  <c r="BL279" i="1"/>
  <c r="BF287" i="1"/>
  <c r="BL287" i="1"/>
  <c r="BF143" i="1"/>
  <c r="BL143" i="1"/>
  <c r="BL88" i="1"/>
  <c r="BF88" i="1"/>
  <c r="BL82" i="1"/>
  <c r="BF82" i="1"/>
  <c r="BL227" i="1"/>
  <c r="BF227" i="1"/>
  <c r="BF136" i="1"/>
  <c r="BL136" i="1"/>
  <c r="BL198" i="1"/>
  <c r="BF198" i="1"/>
  <c r="BL260" i="1"/>
  <c r="BF260" i="1"/>
  <c r="BF69" i="1"/>
  <c r="BL69" i="1"/>
  <c r="BL204" i="1"/>
  <c r="BF204" i="1"/>
  <c r="BL168" i="1"/>
  <c r="BF168" i="1"/>
  <c r="BL262" i="1"/>
  <c r="BF262" i="1"/>
  <c r="BF21" i="1"/>
  <c r="BL21" i="1"/>
  <c r="BF61" i="1"/>
  <c r="BL61" i="1"/>
  <c r="BI31" i="1"/>
  <c r="BO31" i="1" s="1"/>
  <c r="BI58" i="1"/>
  <c r="BO58" i="1" s="1"/>
  <c r="BI17" i="1"/>
  <c r="BO17" i="1" s="1"/>
  <c r="BI14" i="1"/>
  <c r="BO14" i="1" s="1"/>
  <c r="BI22" i="1"/>
  <c r="BO22" i="1" s="1"/>
  <c r="BI41" i="1"/>
  <c r="BO41" i="1" s="1"/>
  <c r="BL15" i="1"/>
  <c r="BF15" i="1"/>
  <c r="BF16" i="1"/>
  <c r="BL16" i="1"/>
  <c r="BI35" i="1"/>
  <c r="BO35" i="1" s="1"/>
  <c r="BI55" i="1"/>
  <c r="BO55" i="1" s="1"/>
  <c r="BI43" i="1"/>
  <c r="BO43" i="1" s="1"/>
  <c r="BI34" i="1"/>
  <c r="BO34" i="1" s="1"/>
  <c r="BI27" i="1"/>
  <c r="BO27" i="1" s="1"/>
  <c r="BI49" i="1"/>
  <c r="BO49" i="1" s="1"/>
  <c r="BI47" i="1"/>
  <c r="BO47" i="1" s="1"/>
  <c r="BI30" i="1"/>
  <c r="BO30" i="1" s="1"/>
  <c r="BI40" i="1"/>
  <c r="BO40" i="1" s="1"/>
  <c r="BL13" i="1"/>
  <c r="BF13" i="1"/>
  <c r="BI10" i="1"/>
  <c r="BO10" i="1" s="1"/>
  <c r="BI18" i="1"/>
  <c r="BO18" i="1" s="1"/>
  <c r="BI51" i="1"/>
  <c r="BO51" i="1" s="1"/>
  <c r="BI39" i="1"/>
  <c r="BO39" i="1" s="1"/>
  <c r="BI54" i="1"/>
  <c r="BO54" i="1" s="1"/>
  <c r="BF10" i="1"/>
  <c r="BL10" i="1"/>
  <c r="BI42" i="1"/>
  <c r="BO42" i="1" s="1"/>
  <c r="BI52" i="1"/>
  <c r="BO52" i="1" s="1"/>
  <c r="BI12" i="1"/>
  <c r="BO12" i="1" s="1"/>
  <c r="BL17" i="1"/>
  <c r="BF17" i="1"/>
  <c r="BF11" i="1"/>
  <c r="BL11" i="1"/>
  <c r="BI44" i="1"/>
  <c r="BO44" i="1" s="1"/>
  <c r="BI24" i="1"/>
  <c r="BO24" i="1" s="1"/>
  <c r="BI36" i="1"/>
  <c r="BO36" i="1" s="1"/>
  <c r="BI25" i="1"/>
  <c r="BO25" i="1" s="1"/>
  <c r="BI21" i="1"/>
  <c r="BO21" i="1" s="1"/>
  <c r="BI15" i="1"/>
  <c r="BO15" i="1" s="1"/>
  <c r="BL12" i="1"/>
  <c r="BF12" i="1"/>
  <c r="BI9" i="1"/>
  <c r="BO9" i="1" s="1"/>
  <c r="BI13" i="1"/>
  <c r="BO13" i="1" s="1"/>
  <c r="BI26" i="1"/>
  <c r="BO26" i="1" s="1"/>
  <c r="BI48" i="1"/>
  <c r="BO48" i="1" s="1"/>
  <c r="BI19" i="1"/>
  <c r="BO19" i="1" s="1"/>
  <c r="BI38" i="1"/>
  <c r="BO38" i="1" s="1"/>
  <c r="BI33" i="1"/>
  <c r="BO33" i="1" s="1"/>
  <c r="BI20" i="1"/>
  <c r="BO20" i="1" s="1"/>
  <c r="BI53" i="1"/>
  <c r="BO53" i="1" s="1"/>
  <c r="BL14" i="1"/>
  <c r="BF14" i="1"/>
  <c r="BF18" i="1"/>
  <c r="BL18" i="1"/>
  <c r="W311" i="1"/>
  <c r="T21" i="2" s="1"/>
  <c r="X311" i="1"/>
  <c r="T22" i="2" s="1"/>
  <c r="Y311" i="1"/>
  <c r="T23" i="2" s="1"/>
  <c r="Z311" i="1"/>
  <c r="T24" i="2" s="1"/>
  <c r="AA311" i="1"/>
  <c r="T25" i="2" s="1"/>
  <c r="AB311" i="1"/>
  <c r="T26" i="2" s="1"/>
  <c r="AC311" i="1"/>
  <c r="T27" i="2" s="1"/>
  <c r="AD311" i="1"/>
  <c r="T28" i="2" s="1"/>
  <c r="AE311" i="1"/>
  <c r="T29" i="2" s="1"/>
  <c r="AF311" i="1"/>
  <c r="T30" i="2" s="1"/>
  <c r="AG311" i="1"/>
  <c r="T31" i="2" s="1"/>
  <c r="AH311" i="1"/>
  <c r="W18" i="2" s="1"/>
  <c r="AI311" i="1"/>
  <c r="W19" i="2" s="1"/>
  <c r="AJ311" i="1"/>
  <c r="W20" i="2" s="1"/>
  <c r="AK311" i="1"/>
  <c r="W21" i="2" s="1"/>
  <c r="AL311" i="1"/>
  <c r="W22" i="2" s="1"/>
  <c r="AM311" i="1"/>
  <c r="W23" i="2" s="1"/>
  <c r="AN311" i="1"/>
  <c r="W24" i="2" s="1"/>
  <c r="AO311" i="1"/>
  <c r="W25" i="2" s="1"/>
  <c r="I54" i="2" l="1"/>
  <c r="I57" i="2"/>
  <c r="I58" i="2"/>
  <c r="L53" i="2"/>
  <c r="I64" i="2"/>
  <c r="D60" i="2"/>
  <c r="L61" i="2"/>
  <c r="I53" i="2"/>
  <c r="D58" i="2"/>
  <c r="P12" i="2"/>
  <c r="L54" i="2"/>
  <c r="I63" i="2"/>
  <c r="D64" i="2"/>
  <c r="D57" i="2"/>
  <c r="I61" i="2"/>
  <c r="I62" i="2"/>
  <c r="D56" i="2"/>
  <c r="L60" i="2"/>
  <c r="I56" i="2"/>
  <c r="L62" i="2"/>
  <c r="L56" i="2"/>
  <c r="L58" i="2"/>
  <c r="L59" i="2"/>
  <c r="D62" i="2"/>
  <c r="L57" i="2"/>
  <c r="D63" i="2"/>
  <c r="L55" i="2"/>
  <c r="D61" i="2"/>
  <c r="I55" i="2"/>
  <c r="I60" i="2"/>
  <c r="I59" i="2"/>
  <c r="D59" i="2"/>
  <c r="D54" i="2"/>
  <c r="D53" i="2"/>
  <c r="D50" i="2"/>
  <c r="D52" i="2"/>
  <c r="D40" i="2"/>
  <c r="D44" i="2"/>
  <c r="D39" i="2"/>
  <c r="D51" i="2"/>
  <c r="D49" i="2"/>
  <c r="D38" i="2"/>
  <c r="D42" i="2"/>
  <c r="D43" i="2"/>
  <c r="D45" i="2"/>
  <c r="D55" i="2"/>
  <c r="D41" i="2"/>
  <c r="D47" i="2"/>
  <c r="D46" i="2"/>
  <c r="D48" i="2"/>
  <c r="U311" i="1"/>
  <c r="T19" i="2" s="1"/>
  <c r="M311" i="1"/>
  <c r="T11" i="2" s="1"/>
  <c r="T311" i="1"/>
  <c r="T18" i="2" s="1"/>
  <c r="L311" i="1"/>
  <c r="T10" i="2" s="1"/>
  <c r="S311" i="1"/>
  <c r="T17" i="2" s="1"/>
  <c r="K311" i="1"/>
  <c r="T9" i="2" s="1"/>
  <c r="G311" i="1"/>
  <c r="T5" i="2" s="1"/>
  <c r="R311" i="1"/>
  <c r="T16" i="2" s="1"/>
  <c r="J311" i="1"/>
  <c r="T8" i="2" s="1"/>
  <c r="Q311" i="1"/>
  <c r="T15" i="2" s="1"/>
  <c r="I311" i="1"/>
  <c r="T7" i="2" s="1"/>
  <c r="P311" i="1"/>
  <c r="T14" i="2" s="1"/>
  <c r="H311" i="1"/>
  <c r="T6" i="2" s="1"/>
  <c r="O311" i="1"/>
  <c r="T13" i="2" s="1"/>
  <c r="V311" i="1"/>
  <c r="T20" i="2" s="1"/>
  <c r="N311" i="1"/>
  <c r="T12" i="2" s="1"/>
  <c r="D37" i="2"/>
  <c r="D36" i="2"/>
  <c r="BN10" i="1" l="1"/>
  <c r="BN9" i="1"/>
  <c r="BN11" i="1"/>
  <c r="BN21" i="1"/>
  <c r="BN20" i="1"/>
  <c r="BN31" i="1"/>
  <c r="BN48" i="1"/>
  <c r="BN42" i="1"/>
  <c r="BN43" i="1"/>
  <c r="BN54" i="1"/>
  <c r="BN46" i="1"/>
  <c r="BN16" i="1"/>
  <c r="BN18" i="1"/>
  <c r="BN13" i="1"/>
  <c r="BN19" i="1"/>
  <c r="BN37" i="1"/>
  <c r="BN28" i="1"/>
  <c r="BN39" i="1"/>
  <c r="BN56" i="1"/>
  <c r="BN22" i="1"/>
  <c r="BN36" i="1"/>
  <c r="BN57" i="1"/>
  <c r="BN44" i="1"/>
  <c r="BN12" i="1"/>
  <c r="BN23" i="1"/>
  <c r="BN40" i="1"/>
  <c r="BN26" i="1"/>
  <c r="BN29" i="1"/>
  <c r="BN27" i="1"/>
  <c r="BN53" i="1"/>
  <c r="BN52" i="1"/>
  <c r="BN47" i="1"/>
  <c r="BN41" i="1"/>
  <c r="BN34" i="1"/>
  <c r="BN45" i="1"/>
  <c r="BN35" i="1"/>
  <c r="BN30" i="1"/>
  <c r="BN14" i="1"/>
  <c r="BN55" i="1"/>
  <c r="BN50" i="1"/>
  <c r="BN38" i="1"/>
  <c r="BN51" i="1"/>
  <c r="BN17" i="1"/>
  <c r="BN49" i="1"/>
  <c r="BN24" i="1"/>
  <c r="BN58" i="1"/>
  <c r="BN25" i="1"/>
  <c r="BN59" i="1"/>
  <c r="BN33" i="1"/>
  <c r="BN15" i="1"/>
  <c r="BN32" i="1"/>
  <c r="BF9" i="1"/>
  <c r="D23" i="2" s="1"/>
  <c r="E23" i="2" s="1"/>
  <c r="BL9" i="1"/>
  <c r="D24" i="2" l="1"/>
  <c r="E24" i="2" s="1"/>
  <c r="P10" i="2"/>
  <c r="P9" i="2"/>
  <c r="D13" i="2"/>
  <c r="E13" i="2" s="1"/>
  <c r="D14" i="2"/>
  <c r="E14" i="2" s="1"/>
  <c r="D26" i="2"/>
  <c r="E26" i="2" s="1"/>
  <c r="D27" i="2"/>
  <c r="E27" i="2" s="1"/>
  <c r="D29" i="2"/>
  <c r="E29" i="2" s="1"/>
  <c r="D28" i="2"/>
  <c r="E28" i="2" s="1"/>
  <c r="D15" i="2"/>
  <c r="E15" i="2" s="1"/>
  <c r="D25" i="2"/>
  <c r="E25" i="2" s="1"/>
  <c r="D12" i="2"/>
  <c r="E12" i="2" s="1"/>
</calcChain>
</file>

<file path=xl/sharedStrings.xml><?xml version="1.0" encoding="utf-8"?>
<sst xmlns="http://schemas.openxmlformats.org/spreadsheetml/2006/main" count="58" uniqueCount="50">
  <si>
    <t>Ученик</t>
  </si>
  <si>
    <t>Первичный балл</t>
  </si>
  <si>
    <t>Отметка</t>
  </si>
  <si>
    <t>Количество</t>
  </si>
  <si>
    <t>"2"</t>
  </si>
  <si>
    <t>"3"</t>
  </si>
  <si>
    <t>"4"</t>
  </si>
  <si>
    <t>"5"</t>
  </si>
  <si>
    <t>Распределение отметок</t>
  </si>
  <si>
    <t>Отметка по журналу</t>
  </si>
  <si>
    <t>"+1"</t>
  </si>
  <si>
    <t>"+2"</t>
  </si>
  <si>
    <t>"+3"</t>
  </si>
  <si>
    <t>"-3"</t>
  </si>
  <si>
    <t>"-2"</t>
  </si>
  <si>
    <t>"-1"</t>
  </si>
  <si>
    <t>"0"</t>
  </si>
  <si>
    <t>Распределение первичных баллов</t>
  </si>
  <si>
    <t>Максимальный первичный балл</t>
  </si>
  <si>
    <t>Максимальный балл за задание</t>
  </si>
  <si>
    <t>Название задания</t>
  </si>
  <si>
    <t>11(1)</t>
  </si>
  <si>
    <t>11(2)</t>
  </si>
  <si>
    <t>12(1)</t>
  </si>
  <si>
    <t>12(2)</t>
  </si>
  <si>
    <t>Для каждого ученика укажите набранные баллы за соответствующие задания</t>
  </si>
  <si>
    <t>Количество заданий</t>
  </si>
  <si>
    <t>Процент выполнения заданий</t>
  </si>
  <si>
    <t>Количество учеников</t>
  </si>
  <si>
    <t>(максимум 50)</t>
  </si>
  <si>
    <t>(максимум 300)</t>
  </si>
  <si>
    <t>Анализ диагностической работы</t>
  </si>
  <si>
    <t>Подтверждение отметок</t>
  </si>
  <si>
    <t>Требуемое количество баллов для получения соответствующей отметки</t>
  </si>
  <si>
    <t>Баллы</t>
  </si>
  <si>
    <t>математика</t>
  </si>
  <si>
    <t>18 мая 2020 года</t>
  </si>
  <si>
    <t>Средний % выполнения работы по ученику</t>
  </si>
  <si>
    <t>Средний % выполнения работы по классу</t>
  </si>
  <si>
    <t>Успеваемость (%)</t>
  </si>
  <si>
    <t>Качество знаний (%)</t>
  </si>
  <si>
    <t>Среднеквадратическое отклонение по баллам</t>
  </si>
  <si>
    <t>Средний первичный балл</t>
  </si>
  <si>
    <t>Задание</t>
  </si>
  <si>
    <t>%</t>
  </si>
  <si>
    <t>по предмету</t>
  </si>
  <si>
    <t>от</t>
  </si>
  <si>
    <t>Изменение</t>
  </si>
  <si>
    <t>Доля, %</t>
  </si>
  <si>
    <t>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</si>
</sst>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i/>
      <sz val="2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Fill="1" applyBorder="1"/>
    <xf numFmtId="0" fontId="1" fillId="4" borderId="1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0" borderId="0" xfId="0" applyProtection="1"/>
    <xf numFmtId="0" fontId="2" fillId="0" borderId="0" xfId="0" applyFont="1" applyProtection="1"/>
    <xf numFmtId="0" fontId="1" fillId="4" borderId="2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2" fontId="4" fillId="0" borderId="0" xfId="0" applyNumberFormat="1" applyFont="1" applyAlignment="1" applyProtection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0" borderId="0" xfId="0" applyFont="1" applyProtection="1"/>
    <xf numFmtId="2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protection locked="0"/>
    </xf>
    <xf numFmtId="0" fontId="10" fillId="0" borderId="13" xfId="0" applyFont="1" applyBorder="1" applyAlignment="1" applyProtection="1">
      <protection locked="0"/>
    </xf>
    <xf numFmtId="14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  <xf numFmtId="2" fontId="0" fillId="7" borderId="7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0" borderId="13" xfId="0" applyBorder="1" applyAlignment="1"/>
  </cellXfs>
  <cellStyles count="1">
    <cellStyle name="Обычный" xfId="0" builtinId="0"/>
  </cellStyles>
  <dxfs count="10"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Подтверждение отметок</a:t>
            </a:r>
          </a:p>
          <a:p>
            <a:pPr>
              <a:defRPr/>
            </a:pPr>
            <a:r>
              <a:rPr lang="ru-RU"/>
              <a:t>(по доле участников)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Результат!$C$20</c:f>
              <c:strCache>
                <c:ptCount val="1"/>
                <c:pt idx="0">
                  <c:v>Подтверждение отметок</c:v>
                </c:pt>
              </c:strCache>
            </c:strRef>
          </c:tx>
          <c:invertIfNegative val="0"/>
          <c:cat>
            <c:strRef>
              <c:f>Результат!$C$23:$C$29</c:f>
              <c:strCache>
                <c:ptCount val="7"/>
                <c:pt idx="0">
                  <c:v>"-3"</c:v>
                </c:pt>
                <c:pt idx="1">
                  <c:v>"-2"</c:v>
                </c:pt>
                <c:pt idx="2">
                  <c:v>"-1"</c:v>
                </c:pt>
                <c:pt idx="3">
                  <c:v>"0"</c:v>
                </c:pt>
                <c:pt idx="4">
                  <c:v>"+1"</c:v>
                </c:pt>
                <c:pt idx="5">
                  <c:v>"+2"</c:v>
                </c:pt>
                <c:pt idx="6">
                  <c:v>"+3"</c:v>
                </c:pt>
              </c:strCache>
            </c:strRef>
          </c:cat>
          <c:val>
            <c:numRef>
              <c:f>Результат!$E$23:$E$29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6624"/>
        <c:axId val="42672512"/>
      </c:barChart>
      <c:catAx>
        <c:axId val="42666624"/>
        <c:scaling>
          <c:orientation val="minMax"/>
        </c:scaling>
        <c:delete val="0"/>
        <c:axPos val="b"/>
        <c:majorTickMark val="out"/>
        <c:minorTickMark val="none"/>
        <c:tickLblPos val="nextTo"/>
        <c:crossAx val="42672512"/>
        <c:crosses val="autoZero"/>
        <c:auto val="1"/>
        <c:lblAlgn val="ctr"/>
        <c:lblOffset val="100"/>
        <c:noMultiLvlLbl val="0"/>
      </c:catAx>
      <c:valAx>
        <c:axId val="426725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666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Процент выполнения заданий</c:v>
          </c:tx>
          <c:invertIfNegative val="0"/>
          <c:cat>
            <c:strRef>
              <c:f>'Ввод данных'!$G$7:$AO$7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11(1)</c:v>
                </c:pt>
                <c:pt idx="11">
                  <c:v>11(2)</c:v>
                </c:pt>
                <c:pt idx="12">
                  <c:v>12(1)</c:v>
                </c:pt>
                <c:pt idx="13">
                  <c:v>12(2)</c:v>
                </c:pt>
                <c:pt idx="14">
                  <c:v>13</c:v>
                </c:pt>
                <c:pt idx="15">
                  <c:v>14</c:v>
                </c:pt>
              </c:strCache>
            </c:strRef>
          </c:cat>
          <c:val>
            <c:numRef>
              <c:f>[0]!ПроцентЗаданий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4416"/>
        <c:axId val="42685952"/>
      </c:barChart>
      <c:catAx>
        <c:axId val="426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685952"/>
        <c:crosses val="autoZero"/>
        <c:auto val="1"/>
        <c:lblAlgn val="ctr"/>
        <c:lblOffset val="100"/>
        <c:noMultiLvlLbl val="0"/>
      </c:catAx>
      <c:valAx>
        <c:axId val="4268595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68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</a:t>
            </a:r>
            <a:r>
              <a:rPr lang="ru-RU" baseline="0"/>
              <a:t> первичных баллов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Распределение первичных баллов</c:v>
          </c:tx>
          <c:invertIfNegative val="0"/>
          <c:cat>
            <c:numRef>
              <c:f>[0]!БаллыДляРаспределения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[0]!РаспределениеПервичныхБаллов</c:f>
              <c:numCache>
                <c:formatCode>General</c:formatCode>
                <c:ptCount val="20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7200"/>
        <c:axId val="42725376"/>
      </c:barChart>
      <c:lineChart>
        <c:grouping val="standard"/>
        <c:varyColors val="0"/>
        <c:ser>
          <c:idx val="1"/>
          <c:order val="1"/>
          <c:tx>
            <c:v>Нормальное распределение</c:v>
          </c:tx>
          <c:marker>
            <c:symbol val="none"/>
          </c:marker>
          <c:val>
            <c:numRef>
              <c:f>[0]!НормальноеРаспределение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7200"/>
        <c:axId val="42725376"/>
      </c:lineChart>
      <c:catAx>
        <c:axId val="42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25376"/>
        <c:crosses val="autoZero"/>
        <c:auto val="1"/>
        <c:lblAlgn val="ctr"/>
        <c:lblOffset val="100"/>
        <c:noMultiLvlLbl val="0"/>
      </c:catAx>
      <c:valAx>
        <c:axId val="4272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07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отметок</a:t>
            </a:r>
          </a:p>
          <a:p>
            <a:pPr>
              <a:defRPr/>
            </a:pPr>
            <a:r>
              <a:rPr lang="ru-RU"/>
              <a:t>(по доле участников)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Результат!$C$9</c:f>
              <c:strCache>
                <c:ptCount val="1"/>
                <c:pt idx="0">
                  <c:v>Распределение отметок</c:v>
                </c:pt>
              </c:strCache>
            </c:strRef>
          </c:tx>
          <c:invertIfNegative val="0"/>
          <c:cat>
            <c:strRef>
              <c:f>Результат!$C$12:$C$15</c:f>
              <c:strCache>
                <c:ptCount val="4"/>
                <c:pt idx="0">
                  <c:v>"2"</c:v>
                </c:pt>
                <c:pt idx="1">
                  <c:v>"3"</c:v>
                </c:pt>
                <c:pt idx="2">
                  <c:v>"4"</c:v>
                </c:pt>
                <c:pt idx="3">
                  <c:v>"5"</c:v>
                </c:pt>
              </c:strCache>
            </c:strRef>
          </c:cat>
          <c:val>
            <c:numRef>
              <c:f>Результат!$E$12:$E$15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16032"/>
        <c:axId val="44717568"/>
      </c:barChart>
      <c:catAx>
        <c:axId val="4471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44717568"/>
        <c:crosses val="autoZero"/>
        <c:auto val="1"/>
        <c:lblAlgn val="ctr"/>
        <c:lblOffset val="100"/>
        <c:noMultiLvlLbl val="0"/>
      </c:catAx>
      <c:valAx>
        <c:axId val="44717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47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18</xdr:row>
      <xdr:rowOff>180975</xdr:rowOff>
    </xdr:from>
    <xdr:to>
      <xdr:col>11</xdr:col>
      <xdr:colOff>380999</xdr:colOff>
      <xdr:row>29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180974</xdr:colOff>
      <xdr:row>1</xdr:row>
      <xdr:rowOff>100012</xdr:rowOff>
    </xdr:from>
    <xdr:to>
      <xdr:col>27</xdr:col>
      <xdr:colOff>2314575</xdr:colOff>
      <xdr:row>15</xdr:row>
      <xdr:rowOff>147637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32</xdr:row>
      <xdr:rowOff>114300</xdr:rowOff>
    </xdr:from>
    <xdr:to>
      <xdr:col>16</xdr:col>
      <xdr:colOff>476250</xdr:colOff>
      <xdr:row>51</xdr:row>
      <xdr:rowOff>28575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8</xdr:row>
      <xdr:rowOff>0</xdr:rowOff>
    </xdr:from>
    <xdr:to>
      <xdr:col>11</xdr:col>
      <xdr:colOff>361951</xdr:colOff>
      <xdr:row>18</xdr:row>
      <xdr:rowOff>85725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2"/>
  <sheetViews>
    <sheetView tabSelected="1" workbookViewId="0">
      <selection activeCell="G22" sqref="G22"/>
    </sheetView>
  </sheetViews>
  <sheetFormatPr defaultRowHeight="15" x14ac:dyDescent="0.25"/>
  <cols>
    <col min="1" max="1" width="32.42578125" style="6" customWidth="1"/>
    <col min="2" max="2" width="11.42578125" style="6" customWidth="1"/>
    <col min="3" max="4" width="13.7109375" style="6" customWidth="1"/>
    <col min="5" max="5" width="13" style="6" customWidth="1"/>
    <col min="6" max="6" width="24.7109375" style="6" customWidth="1"/>
    <col min="7" max="56" width="9.140625" style="6"/>
    <col min="57" max="57" width="9.140625" style="6" customWidth="1"/>
    <col min="58" max="58" width="7" style="6" customWidth="1"/>
    <col min="59" max="59" width="7.7109375" style="6" customWidth="1"/>
    <col min="60" max="60" width="7" style="6" customWidth="1"/>
    <col min="61" max="61" width="7.42578125" style="6" customWidth="1"/>
    <col min="62" max="62" width="5" style="6" customWidth="1"/>
    <col min="63" max="63" width="5.140625" style="6" customWidth="1"/>
    <col min="64" max="64" width="6.28515625" style="6" customWidth="1"/>
    <col min="65" max="65" width="9.140625" style="6" customWidth="1"/>
    <col min="66" max="16384" width="9.140625" style="6"/>
  </cols>
  <sheetData>
    <row r="1" spans="1:67" x14ac:dyDescent="0.25">
      <c r="A1" s="3" t="s">
        <v>26</v>
      </c>
      <c r="B1" s="14">
        <v>16</v>
      </c>
      <c r="C1" s="4" t="s">
        <v>29</v>
      </c>
      <c r="D1" s="26"/>
      <c r="E1" s="5"/>
      <c r="F1" s="36" t="s">
        <v>33</v>
      </c>
      <c r="G1" s="3" t="s">
        <v>2</v>
      </c>
      <c r="H1" s="3" t="s">
        <v>34</v>
      </c>
    </row>
    <row r="2" spans="1:67" x14ac:dyDescent="0.25">
      <c r="A2" s="3" t="s">
        <v>18</v>
      </c>
      <c r="B2" s="15">
        <f>SUMIF(G6:BD6,1,G8:BD8)</f>
        <v>19</v>
      </c>
      <c r="C2" s="4"/>
      <c r="D2" s="26"/>
      <c r="F2" s="37"/>
      <c r="G2" s="21" t="s">
        <v>7</v>
      </c>
      <c r="H2" s="14"/>
      <c r="BF2" s="9"/>
      <c r="BG2" s="9"/>
      <c r="BH2" s="9"/>
      <c r="BI2" s="9"/>
      <c r="BJ2" s="9"/>
      <c r="BK2" s="9"/>
      <c r="BL2" s="9"/>
      <c r="BM2" s="9"/>
    </row>
    <row r="3" spans="1:67" x14ac:dyDescent="0.25">
      <c r="A3" s="3" t="s">
        <v>28</v>
      </c>
      <c r="B3" s="14">
        <v>10</v>
      </c>
      <c r="C3" s="4" t="s">
        <v>30</v>
      </c>
      <c r="D3" s="26"/>
      <c r="E3" s="5"/>
      <c r="F3" s="37"/>
      <c r="G3" s="21" t="s">
        <v>6</v>
      </c>
      <c r="H3" s="14"/>
      <c r="BF3" s="9"/>
      <c r="BG3" s="9"/>
      <c r="BH3" s="9"/>
      <c r="BI3" s="9"/>
      <c r="BJ3" s="9"/>
      <c r="BK3" s="9"/>
      <c r="BL3" s="9"/>
      <c r="BM3" s="9"/>
    </row>
    <row r="4" spans="1:67" ht="12.75" customHeight="1" x14ac:dyDescent="0.25">
      <c r="F4" s="37"/>
      <c r="G4" s="21" t="s">
        <v>5</v>
      </c>
      <c r="H4" s="14"/>
      <c r="BF4" s="9"/>
      <c r="BG4" s="9"/>
      <c r="BH4" s="9"/>
      <c r="BI4" s="9"/>
      <c r="BJ4" s="9"/>
      <c r="BK4" s="9"/>
      <c r="BL4" s="9"/>
      <c r="BM4" s="9"/>
    </row>
    <row r="5" spans="1:67" ht="15" customHeight="1" x14ac:dyDescent="0.25"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>
        <v>10</v>
      </c>
      <c r="Q5" s="7">
        <v>11</v>
      </c>
      <c r="R5" s="7">
        <v>12</v>
      </c>
      <c r="S5" s="7">
        <v>13</v>
      </c>
      <c r="T5" s="7">
        <v>14</v>
      </c>
      <c r="U5" s="7">
        <v>15</v>
      </c>
      <c r="V5" s="7">
        <v>16</v>
      </c>
      <c r="W5" s="7">
        <v>17</v>
      </c>
      <c r="X5" s="7">
        <v>18</v>
      </c>
      <c r="Y5" s="7">
        <v>19</v>
      </c>
      <c r="Z5" s="7">
        <v>20</v>
      </c>
      <c r="AA5" s="7">
        <v>21</v>
      </c>
      <c r="AB5" s="7">
        <v>22</v>
      </c>
      <c r="AC5" s="7">
        <v>23</v>
      </c>
      <c r="AD5" s="7">
        <v>24</v>
      </c>
      <c r="AE5" s="7">
        <v>25</v>
      </c>
      <c r="AF5" s="7">
        <v>26</v>
      </c>
      <c r="AG5" s="7">
        <v>27</v>
      </c>
      <c r="AH5" s="7">
        <v>28</v>
      </c>
      <c r="AI5" s="7">
        <v>29</v>
      </c>
      <c r="AJ5" s="7">
        <v>30</v>
      </c>
      <c r="AK5" s="7">
        <v>31</v>
      </c>
      <c r="AL5" s="7">
        <v>32</v>
      </c>
      <c r="AM5" s="7">
        <v>33</v>
      </c>
      <c r="AN5" s="7">
        <v>34</v>
      </c>
      <c r="AO5" s="7">
        <v>35</v>
      </c>
      <c r="AP5" s="7">
        <v>36</v>
      </c>
      <c r="AQ5" s="7">
        <v>37</v>
      </c>
      <c r="AR5" s="7">
        <v>38</v>
      </c>
      <c r="AS5" s="7">
        <v>39</v>
      </c>
      <c r="AT5" s="7">
        <v>40</v>
      </c>
      <c r="AU5" s="7">
        <v>41</v>
      </c>
      <c r="AV5" s="7">
        <v>42</v>
      </c>
      <c r="AW5" s="7">
        <v>43</v>
      </c>
      <c r="AX5" s="7">
        <v>44</v>
      </c>
      <c r="AY5" s="7">
        <v>45</v>
      </c>
      <c r="AZ5" s="7">
        <v>46</v>
      </c>
      <c r="BA5" s="7">
        <v>47</v>
      </c>
      <c r="BB5" s="7">
        <v>48</v>
      </c>
      <c r="BC5" s="7">
        <v>49</v>
      </c>
      <c r="BD5" s="7">
        <v>50</v>
      </c>
      <c r="BF5" s="9"/>
      <c r="BG5" s="9"/>
      <c r="BH5" s="9"/>
      <c r="BI5" s="9"/>
      <c r="BJ5" s="9"/>
      <c r="BK5" s="9"/>
      <c r="BL5" s="9"/>
      <c r="BM5" s="9"/>
    </row>
    <row r="6" spans="1:67" ht="15" customHeight="1" x14ac:dyDescent="0.25">
      <c r="G6" s="7">
        <f>IF(G5&lt;=$B1,1,0)</f>
        <v>1</v>
      </c>
      <c r="H6" s="7">
        <f t="shared" ref="H6:BD6" si="0">IF(H5&lt;=$B1,1,0)</f>
        <v>1</v>
      </c>
      <c r="I6" s="7">
        <f t="shared" si="0"/>
        <v>1</v>
      </c>
      <c r="J6" s="7">
        <f t="shared" si="0"/>
        <v>1</v>
      </c>
      <c r="K6" s="7">
        <f t="shared" si="0"/>
        <v>1</v>
      </c>
      <c r="L6" s="7">
        <f t="shared" si="0"/>
        <v>1</v>
      </c>
      <c r="M6" s="7">
        <f t="shared" si="0"/>
        <v>1</v>
      </c>
      <c r="N6" s="7">
        <f t="shared" si="0"/>
        <v>1</v>
      </c>
      <c r="O6" s="7">
        <f t="shared" si="0"/>
        <v>1</v>
      </c>
      <c r="P6" s="7">
        <f t="shared" si="0"/>
        <v>1</v>
      </c>
      <c r="Q6" s="7">
        <f t="shared" si="0"/>
        <v>1</v>
      </c>
      <c r="R6" s="7">
        <f t="shared" si="0"/>
        <v>1</v>
      </c>
      <c r="S6" s="7">
        <f t="shared" si="0"/>
        <v>1</v>
      </c>
      <c r="T6" s="7">
        <f t="shared" si="0"/>
        <v>1</v>
      </c>
      <c r="U6" s="7">
        <f t="shared" si="0"/>
        <v>1</v>
      </c>
      <c r="V6" s="7">
        <f t="shared" si="0"/>
        <v>1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  <c r="AB6" s="7">
        <f t="shared" si="0"/>
        <v>0</v>
      </c>
      <c r="AC6" s="7">
        <f t="shared" si="0"/>
        <v>0</v>
      </c>
      <c r="AD6" s="7">
        <f t="shared" si="0"/>
        <v>0</v>
      </c>
      <c r="AE6" s="7">
        <f t="shared" si="0"/>
        <v>0</v>
      </c>
      <c r="AF6" s="7">
        <f t="shared" si="0"/>
        <v>0</v>
      </c>
      <c r="AG6" s="7">
        <f t="shared" si="0"/>
        <v>0</v>
      </c>
      <c r="AH6" s="7">
        <f t="shared" si="0"/>
        <v>0</v>
      </c>
      <c r="AI6" s="7">
        <f t="shared" si="0"/>
        <v>0</v>
      </c>
      <c r="AJ6" s="7">
        <f t="shared" si="0"/>
        <v>0</v>
      </c>
      <c r="AK6" s="7">
        <f t="shared" si="0"/>
        <v>0</v>
      </c>
      <c r="AL6" s="7">
        <f t="shared" si="0"/>
        <v>0</v>
      </c>
      <c r="AM6" s="7">
        <f t="shared" si="0"/>
        <v>0</v>
      </c>
      <c r="AN6" s="7">
        <f t="shared" si="0"/>
        <v>0</v>
      </c>
      <c r="AO6" s="7">
        <f t="shared" si="0"/>
        <v>0</v>
      </c>
      <c r="AP6" s="7">
        <f t="shared" si="0"/>
        <v>0</v>
      </c>
      <c r="AQ6" s="7">
        <f t="shared" si="0"/>
        <v>0</v>
      </c>
      <c r="AR6" s="7">
        <f t="shared" si="0"/>
        <v>0</v>
      </c>
      <c r="AS6" s="7">
        <f t="shared" si="0"/>
        <v>0</v>
      </c>
      <c r="AT6" s="7">
        <f t="shared" si="0"/>
        <v>0</v>
      </c>
      <c r="AU6" s="7">
        <f t="shared" si="0"/>
        <v>0</v>
      </c>
      <c r="AV6" s="7">
        <f t="shared" si="0"/>
        <v>0</v>
      </c>
      <c r="AW6" s="7">
        <f t="shared" si="0"/>
        <v>0</v>
      </c>
      <c r="AX6" s="7">
        <f t="shared" si="0"/>
        <v>0</v>
      </c>
      <c r="AY6" s="7">
        <f t="shared" si="0"/>
        <v>0</v>
      </c>
      <c r="AZ6" s="7">
        <f t="shared" si="0"/>
        <v>0</v>
      </c>
      <c r="BA6" s="7">
        <f t="shared" si="0"/>
        <v>0</v>
      </c>
      <c r="BB6" s="7">
        <f t="shared" si="0"/>
        <v>0</v>
      </c>
      <c r="BC6" s="7">
        <f t="shared" si="0"/>
        <v>0</v>
      </c>
      <c r="BD6" s="7">
        <f t="shared" si="0"/>
        <v>0</v>
      </c>
      <c r="BF6" s="9"/>
      <c r="BG6" s="9"/>
      <c r="BH6" s="9"/>
      <c r="BI6" s="9"/>
      <c r="BJ6" s="9"/>
      <c r="BK6" s="9"/>
      <c r="BL6" s="9"/>
      <c r="BM6" s="9"/>
    </row>
    <row r="7" spans="1:67" x14ac:dyDescent="0.25">
      <c r="F7" s="8" t="s">
        <v>20</v>
      </c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12">
        <v>6</v>
      </c>
      <c r="M7" s="12">
        <v>7</v>
      </c>
      <c r="N7" s="12">
        <v>8</v>
      </c>
      <c r="O7" s="12">
        <v>9</v>
      </c>
      <c r="P7" s="12">
        <v>10</v>
      </c>
      <c r="Q7" s="12" t="s">
        <v>21</v>
      </c>
      <c r="R7" s="12" t="s">
        <v>22</v>
      </c>
      <c r="S7" s="12" t="s">
        <v>23</v>
      </c>
      <c r="T7" s="12" t="s">
        <v>24</v>
      </c>
      <c r="U7" s="12">
        <v>13</v>
      </c>
      <c r="V7" s="12">
        <v>14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F7" s="9"/>
      <c r="BG7" s="9"/>
      <c r="BH7" s="9"/>
      <c r="BI7" s="9"/>
      <c r="BJ7" s="9"/>
      <c r="BK7" s="9"/>
      <c r="BL7" s="9"/>
      <c r="BM7" s="9"/>
    </row>
    <row r="8" spans="1:67" ht="60" x14ac:dyDescent="0.25">
      <c r="A8" s="3" t="s">
        <v>0</v>
      </c>
      <c r="B8" s="10" t="s">
        <v>1</v>
      </c>
      <c r="C8" s="3" t="s">
        <v>2</v>
      </c>
      <c r="D8" s="25" t="s">
        <v>37</v>
      </c>
      <c r="E8" s="10" t="s">
        <v>9</v>
      </c>
      <c r="F8" s="11" t="s">
        <v>19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2</v>
      </c>
      <c r="M8" s="12">
        <v>1</v>
      </c>
      <c r="N8" s="12">
        <v>1</v>
      </c>
      <c r="O8" s="12">
        <v>2</v>
      </c>
      <c r="P8" s="12">
        <v>2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F8" s="9"/>
      <c r="BG8" s="9"/>
      <c r="BH8" s="9"/>
      <c r="BI8" s="9"/>
      <c r="BJ8" s="9"/>
      <c r="BK8" s="9"/>
      <c r="BL8" s="9"/>
      <c r="BM8" s="9"/>
    </row>
    <row r="9" spans="1:67" x14ac:dyDescent="0.25">
      <c r="A9" s="13"/>
      <c r="B9" s="16">
        <f>IF(BK9=1,SUMIF($G$6:$BD$6,1,G9:BD9),"")</f>
        <v>0</v>
      </c>
      <c r="C9" s="22">
        <f>IF(BK9=1,IF(B9&gt;=H$2,5,IF(B9&gt;=H$3,4,IF(B9&gt;=H$4,3,2))),"")</f>
        <v>5</v>
      </c>
      <c r="D9" s="27">
        <f>IF(BK9=1,100*B9/B$2,"")</f>
        <v>0</v>
      </c>
      <c r="E9" s="13"/>
      <c r="F9" s="33" t="s">
        <v>25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29"/>
      <c r="BF9" s="1">
        <f>IF(BK9=1,C9-E9,"-")</f>
        <v>5</v>
      </c>
      <c r="BG9" s="1">
        <f>IF(BK9=1,B9,"-")</f>
        <v>0</v>
      </c>
      <c r="BH9" s="1">
        <v>0</v>
      </c>
      <c r="BI9" s="1">
        <f>COUNTIF('Ввод данных'!$BG$9:$BG$308,BH9)</f>
        <v>10</v>
      </c>
      <c r="BJ9" s="1">
        <v>1</v>
      </c>
      <c r="BK9" s="1">
        <f>IF(BJ9&lt;=B$3,1,0)</f>
        <v>1</v>
      </c>
      <c r="BL9" s="7">
        <f>IF(BK9=1,C9,"-")</f>
        <v>5</v>
      </c>
      <c r="BM9" s="7">
        <f>IF(BG9="-","-",(BG9-Результат!P$11)*(BG9-Результат!P$11))</f>
        <v>0</v>
      </c>
      <c r="BN9" s="7" t="e">
        <f>_xlfn.NORM.DIST(BH9,Результат!$P$11,Результат!$P$12,FALSE)*100</f>
        <v>#NUM!</v>
      </c>
      <c r="BO9" s="7">
        <f>IF(B$3&gt;0,BI9*100/B$3,0)</f>
        <v>100</v>
      </c>
    </row>
    <row r="10" spans="1:67" x14ac:dyDescent="0.25">
      <c r="A10" s="13"/>
      <c r="B10" s="16">
        <f t="shared" ref="B10:B73" si="1">IF(BK10=1,SUMIF($G$6:$BD$6,1,G10:BD10),"")</f>
        <v>0</v>
      </c>
      <c r="C10" s="22">
        <f t="shared" ref="C10:C73" si="2">IF(BK10=1,IF(B10&gt;=H$2,5,IF(B10&gt;=H$3,4,IF(B10&gt;=H$4,3,2))),"")</f>
        <v>5</v>
      </c>
      <c r="D10" s="27">
        <f t="shared" ref="D10:D73" si="3">IF(BK10=1,100*B10/B$2,"")</f>
        <v>0</v>
      </c>
      <c r="E10" s="13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29"/>
      <c r="BF10" s="1">
        <f t="shared" ref="BF10:BF73" si="4">IF(BK10=1,C10-E10,"-")</f>
        <v>5</v>
      </c>
      <c r="BG10" s="1">
        <f t="shared" ref="BG10:BG73" si="5">IF(BK10=1,B10,"-")</f>
        <v>0</v>
      </c>
      <c r="BH10" s="1">
        <v>1</v>
      </c>
      <c r="BI10" s="1">
        <f>COUNTIF('Ввод данных'!$BG$9:$BG$308,BH10)</f>
        <v>0</v>
      </c>
      <c r="BJ10" s="1">
        <v>2</v>
      </c>
      <c r="BK10" s="1">
        <f t="shared" ref="BK10:BK73" si="6">IF(BJ10&lt;=B$3,1,0)</f>
        <v>1</v>
      </c>
      <c r="BL10" s="7">
        <f t="shared" ref="BL10:BL73" si="7">IF(BK10=1,C10,"-")</f>
        <v>5</v>
      </c>
      <c r="BM10" s="7">
        <f>IF(BG10="-","-",(BG10-Результат!P$11)*(BG10-Результат!P$11))</f>
        <v>0</v>
      </c>
      <c r="BN10" s="7" t="e">
        <f>_xlfn.NORM.DIST(BH10,Результат!$P$11,Результат!$P$12,FALSE)*100</f>
        <v>#NUM!</v>
      </c>
      <c r="BO10" s="7">
        <f t="shared" ref="BO10:BO59" si="8">IF(B$3&gt;0,BI10*100/B$3,0)</f>
        <v>0</v>
      </c>
    </row>
    <row r="11" spans="1:67" x14ac:dyDescent="0.25">
      <c r="A11" s="13"/>
      <c r="B11" s="16">
        <f t="shared" si="1"/>
        <v>0</v>
      </c>
      <c r="C11" s="22">
        <f t="shared" si="2"/>
        <v>5</v>
      </c>
      <c r="D11" s="27">
        <f t="shared" si="3"/>
        <v>0</v>
      </c>
      <c r="E11" s="13"/>
      <c r="F11" s="3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29"/>
      <c r="BF11" s="1">
        <f t="shared" si="4"/>
        <v>5</v>
      </c>
      <c r="BG11" s="1">
        <f t="shared" si="5"/>
        <v>0</v>
      </c>
      <c r="BH11" s="1">
        <v>2</v>
      </c>
      <c r="BI11" s="1">
        <f>COUNTIF('Ввод данных'!$BG$9:$BG$308,BH11)</f>
        <v>0</v>
      </c>
      <c r="BJ11" s="1">
        <v>3</v>
      </c>
      <c r="BK11" s="1">
        <f t="shared" si="6"/>
        <v>1</v>
      </c>
      <c r="BL11" s="7">
        <f t="shared" si="7"/>
        <v>5</v>
      </c>
      <c r="BM11" s="7">
        <f>IF(BG11="-","-",(BG11-Результат!P$11)*(BG11-Результат!P$11))</f>
        <v>0</v>
      </c>
      <c r="BN11" s="7" t="e">
        <f>_xlfn.NORM.DIST(BH11,Результат!$P$11,Результат!$P$12,FALSE)*100</f>
        <v>#NUM!</v>
      </c>
      <c r="BO11" s="7">
        <f t="shared" si="8"/>
        <v>0</v>
      </c>
    </row>
    <row r="12" spans="1:67" x14ac:dyDescent="0.25">
      <c r="A12" s="13"/>
      <c r="B12" s="16">
        <f t="shared" si="1"/>
        <v>0</v>
      </c>
      <c r="C12" s="22">
        <f t="shared" si="2"/>
        <v>5</v>
      </c>
      <c r="D12" s="27">
        <f t="shared" si="3"/>
        <v>0</v>
      </c>
      <c r="E12" s="13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29"/>
      <c r="BF12" s="1">
        <f t="shared" si="4"/>
        <v>5</v>
      </c>
      <c r="BG12" s="1">
        <f t="shared" si="5"/>
        <v>0</v>
      </c>
      <c r="BH12" s="1">
        <v>3</v>
      </c>
      <c r="BI12" s="1">
        <f>COUNTIF('Ввод данных'!$BG$9:$BG$308,BH12)</f>
        <v>0</v>
      </c>
      <c r="BJ12" s="1">
        <v>4</v>
      </c>
      <c r="BK12" s="1">
        <f t="shared" si="6"/>
        <v>1</v>
      </c>
      <c r="BL12" s="7">
        <f t="shared" si="7"/>
        <v>5</v>
      </c>
      <c r="BM12" s="7">
        <f>IF(BG12="-","-",(BG12-Результат!P$11)*(BG12-Результат!P$11))</f>
        <v>0</v>
      </c>
      <c r="BN12" s="7" t="e">
        <f>_xlfn.NORM.DIST(BH12,Результат!$P$11,Результат!$P$12,FALSE)*100</f>
        <v>#NUM!</v>
      </c>
      <c r="BO12" s="7">
        <f t="shared" si="8"/>
        <v>0</v>
      </c>
    </row>
    <row r="13" spans="1:67" x14ac:dyDescent="0.25">
      <c r="A13" s="13"/>
      <c r="B13" s="16">
        <f t="shared" si="1"/>
        <v>0</v>
      </c>
      <c r="C13" s="22">
        <f t="shared" si="2"/>
        <v>5</v>
      </c>
      <c r="D13" s="27">
        <f t="shared" si="3"/>
        <v>0</v>
      </c>
      <c r="E13" s="13"/>
      <c r="F13" s="3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29"/>
      <c r="BF13" s="1">
        <f t="shared" si="4"/>
        <v>5</v>
      </c>
      <c r="BG13" s="1">
        <f t="shared" si="5"/>
        <v>0</v>
      </c>
      <c r="BH13" s="1">
        <v>4</v>
      </c>
      <c r="BI13" s="1">
        <f>COUNTIF('Ввод данных'!$BG$9:$BG$308,BH13)</f>
        <v>0</v>
      </c>
      <c r="BJ13" s="1">
        <v>5</v>
      </c>
      <c r="BK13" s="1">
        <f t="shared" si="6"/>
        <v>1</v>
      </c>
      <c r="BL13" s="7">
        <f t="shared" si="7"/>
        <v>5</v>
      </c>
      <c r="BM13" s="7">
        <f>IF(BG13="-","-",(BG13-Результат!P$11)*(BG13-Результат!P$11))</f>
        <v>0</v>
      </c>
      <c r="BN13" s="7" t="e">
        <f>_xlfn.NORM.DIST(BH13,Результат!$P$11,Результат!$P$12,FALSE)*100</f>
        <v>#NUM!</v>
      </c>
      <c r="BO13" s="7">
        <f t="shared" si="8"/>
        <v>0</v>
      </c>
    </row>
    <row r="14" spans="1:67" x14ac:dyDescent="0.25">
      <c r="A14" s="13"/>
      <c r="B14" s="16">
        <f t="shared" si="1"/>
        <v>0</v>
      </c>
      <c r="C14" s="22">
        <f t="shared" si="2"/>
        <v>5</v>
      </c>
      <c r="D14" s="27">
        <f t="shared" si="3"/>
        <v>0</v>
      </c>
      <c r="E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29"/>
      <c r="BF14" s="1">
        <f t="shared" si="4"/>
        <v>5</v>
      </c>
      <c r="BG14" s="1">
        <f t="shared" si="5"/>
        <v>0</v>
      </c>
      <c r="BH14" s="1">
        <v>5</v>
      </c>
      <c r="BI14" s="1">
        <f>COUNTIF('Ввод данных'!$BG$9:$BG$308,BH14)</f>
        <v>0</v>
      </c>
      <c r="BJ14" s="1">
        <v>6</v>
      </c>
      <c r="BK14" s="1">
        <f t="shared" si="6"/>
        <v>1</v>
      </c>
      <c r="BL14" s="7">
        <f t="shared" si="7"/>
        <v>5</v>
      </c>
      <c r="BM14" s="7">
        <f>IF(BG14="-","-",(BG14-Результат!P$11)*(BG14-Результат!P$11))</f>
        <v>0</v>
      </c>
      <c r="BN14" s="7" t="e">
        <f>_xlfn.NORM.DIST(BH14,Результат!$P$11,Результат!$P$12,FALSE)*100</f>
        <v>#NUM!</v>
      </c>
      <c r="BO14" s="7">
        <f t="shared" si="8"/>
        <v>0</v>
      </c>
    </row>
    <row r="15" spans="1:67" x14ac:dyDescent="0.25">
      <c r="A15" s="13"/>
      <c r="B15" s="16">
        <f t="shared" si="1"/>
        <v>0</v>
      </c>
      <c r="C15" s="22">
        <f t="shared" si="2"/>
        <v>5</v>
      </c>
      <c r="D15" s="27">
        <f t="shared" si="3"/>
        <v>0</v>
      </c>
      <c r="E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29"/>
      <c r="BF15" s="1">
        <f t="shared" si="4"/>
        <v>5</v>
      </c>
      <c r="BG15" s="1">
        <f t="shared" si="5"/>
        <v>0</v>
      </c>
      <c r="BH15" s="1">
        <v>6</v>
      </c>
      <c r="BI15" s="1">
        <f>COUNTIF('Ввод данных'!$BG$9:$BG$308,BH15)</f>
        <v>0</v>
      </c>
      <c r="BJ15" s="1">
        <v>7</v>
      </c>
      <c r="BK15" s="1">
        <f t="shared" si="6"/>
        <v>1</v>
      </c>
      <c r="BL15" s="7">
        <f t="shared" si="7"/>
        <v>5</v>
      </c>
      <c r="BM15" s="7">
        <f>IF(BG15="-","-",(BG15-Результат!P$11)*(BG15-Результат!P$11))</f>
        <v>0</v>
      </c>
      <c r="BN15" s="7" t="e">
        <f>_xlfn.NORM.DIST(BH15,Результат!$P$11,Результат!$P$12,FALSE)*100</f>
        <v>#NUM!</v>
      </c>
      <c r="BO15" s="7">
        <f t="shared" si="8"/>
        <v>0</v>
      </c>
    </row>
    <row r="16" spans="1:67" x14ac:dyDescent="0.25">
      <c r="A16" s="13"/>
      <c r="B16" s="16">
        <f t="shared" si="1"/>
        <v>0</v>
      </c>
      <c r="C16" s="22">
        <f t="shared" si="2"/>
        <v>5</v>
      </c>
      <c r="D16" s="27">
        <f t="shared" si="3"/>
        <v>0</v>
      </c>
      <c r="E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29"/>
      <c r="BF16" s="1">
        <f t="shared" si="4"/>
        <v>5</v>
      </c>
      <c r="BG16" s="1">
        <f t="shared" si="5"/>
        <v>0</v>
      </c>
      <c r="BH16" s="1">
        <v>7</v>
      </c>
      <c r="BI16" s="1">
        <f>COUNTIF('Ввод данных'!$BG$9:$BG$308,BH16)</f>
        <v>0</v>
      </c>
      <c r="BJ16" s="1">
        <v>8</v>
      </c>
      <c r="BK16" s="1">
        <f t="shared" si="6"/>
        <v>1</v>
      </c>
      <c r="BL16" s="7">
        <f t="shared" si="7"/>
        <v>5</v>
      </c>
      <c r="BM16" s="7">
        <f>IF(BG16="-","-",(BG16-Результат!P$11)*(BG16-Результат!P$11))</f>
        <v>0</v>
      </c>
      <c r="BN16" s="7" t="e">
        <f>_xlfn.NORM.DIST(BH16,Результат!$P$11,Результат!$P$12,FALSE)*100</f>
        <v>#NUM!</v>
      </c>
      <c r="BO16" s="7">
        <f t="shared" si="8"/>
        <v>0</v>
      </c>
    </row>
    <row r="17" spans="1:67" x14ac:dyDescent="0.25">
      <c r="A17" s="13"/>
      <c r="B17" s="16">
        <f t="shared" si="1"/>
        <v>0</v>
      </c>
      <c r="C17" s="22">
        <f t="shared" si="2"/>
        <v>5</v>
      </c>
      <c r="D17" s="27">
        <f t="shared" si="3"/>
        <v>0</v>
      </c>
      <c r="E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29"/>
      <c r="BF17" s="1">
        <f t="shared" si="4"/>
        <v>5</v>
      </c>
      <c r="BG17" s="1">
        <f t="shared" si="5"/>
        <v>0</v>
      </c>
      <c r="BH17" s="1">
        <v>8</v>
      </c>
      <c r="BI17" s="1">
        <f>COUNTIF('Ввод данных'!$BG$9:$BG$308,BH17)</f>
        <v>0</v>
      </c>
      <c r="BJ17" s="1">
        <v>9</v>
      </c>
      <c r="BK17" s="1">
        <f t="shared" si="6"/>
        <v>1</v>
      </c>
      <c r="BL17" s="7">
        <f t="shared" si="7"/>
        <v>5</v>
      </c>
      <c r="BM17" s="7">
        <f>IF(BG17="-","-",(BG17-Результат!P$11)*(BG17-Результат!P$11))</f>
        <v>0</v>
      </c>
      <c r="BN17" s="7" t="e">
        <f>_xlfn.NORM.DIST(BH17,Результат!$P$11,Результат!$P$12,FALSE)*100</f>
        <v>#NUM!</v>
      </c>
      <c r="BO17" s="7">
        <f t="shared" si="8"/>
        <v>0</v>
      </c>
    </row>
    <row r="18" spans="1:67" x14ac:dyDescent="0.25">
      <c r="A18" s="13"/>
      <c r="B18" s="16">
        <f t="shared" si="1"/>
        <v>0</v>
      </c>
      <c r="C18" s="22">
        <f t="shared" si="2"/>
        <v>5</v>
      </c>
      <c r="D18" s="27">
        <f t="shared" si="3"/>
        <v>0</v>
      </c>
      <c r="E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29"/>
      <c r="BF18" s="1">
        <f t="shared" si="4"/>
        <v>5</v>
      </c>
      <c r="BG18" s="1">
        <f t="shared" si="5"/>
        <v>0</v>
      </c>
      <c r="BH18" s="1">
        <v>9</v>
      </c>
      <c r="BI18" s="1">
        <f>COUNTIF('Ввод данных'!$BG$9:$BG$308,BH18)</f>
        <v>0</v>
      </c>
      <c r="BJ18" s="1">
        <v>10</v>
      </c>
      <c r="BK18" s="1">
        <f t="shared" si="6"/>
        <v>1</v>
      </c>
      <c r="BL18" s="7">
        <f t="shared" si="7"/>
        <v>5</v>
      </c>
      <c r="BM18" s="7">
        <f>IF(BG18="-","-",(BG18-Результат!P$11)*(BG18-Результат!P$11))</f>
        <v>0</v>
      </c>
      <c r="BN18" s="7" t="e">
        <f>_xlfn.NORM.DIST(BH18,Результат!$P$11,Результат!$P$12,FALSE)*100</f>
        <v>#NUM!</v>
      </c>
      <c r="BO18" s="7">
        <f t="shared" si="8"/>
        <v>0</v>
      </c>
    </row>
    <row r="19" spans="1:67" x14ac:dyDescent="0.25">
      <c r="A19" s="13">
        <v>5011</v>
      </c>
      <c r="B19" s="16" t="str">
        <f t="shared" si="1"/>
        <v/>
      </c>
      <c r="C19" s="22" t="str">
        <f t="shared" si="2"/>
        <v/>
      </c>
      <c r="D19" s="27" t="str">
        <f t="shared" si="3"/>
        <v/>
      </c>
      <c r="E19" s="13">
        <v>3</v>
      </c>
      <c r="G19" s="13">
        <v>1</v>
      </c>
      <c r="H19" s="13">
        <v>0</v>
      </c>
      <c r="I19" s="13">
        <v>0</v>
      </c>
      <c r="J19" s="13">
        <v>0</v>
      </c>
      <c r="K19" s="13">
        <v>1</v>
      </c>
      <c r="L19" s="13">
        <v>0</v>
      </c>
      <c r="M19" s="13">
        <v>0</v>
      </c>
      <c r="N19" s="13">
        <v>0</v>
      </c>
      <c r="O19" s="13">
        <v>2</v>
      </c>
      <c r="P19" s="13">
        <v>0</v>
      </c>
      <c r="Q19" s="13">
        <v>1</v>
      </c>
      <c r="R19" s="13">
        <v>0</v>
      </c>
      <c r="S19" s="13">
        <v>1</v>
      </c>
      <c r="T19" s="13">
        <v>1</v>
      </c>
      <c r="U19" s="13">
        <v>0</v>
      </c>
      <c r="V19" s="13">
        <v>0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29"/>
      <c r="BF19" s="1" t="str">
        <f t="shared" si="4"/>
        <v>-</v>
      </c>
      <c r="BG19" s="1" t="str">
        <f t="shared" si="5"/>
        <v>-</v>
      </c>
      <c r="BH19" s="1">
        <v>10</v>
      </c>
      <c r="BI19" s="1">
        <f>COUNTIF('Ввод данных'!$BG$9:$BG$308,BH19)</f>
        <v>0</v>
      </c>
      <c r="BJ19" s="1">
        <v>11</v>
      </c>
      <c r="BK19" s="1">
        <f t="shared" si="6"/>
        <v>0</v>
      </c>
      <c r="BL19" s="7" t="str">
        <f t="shared" si="7"/>
        <v>-</v>
      </c>
      <c r="BM19" s="7" t="str">
        <f>IF(BG19="-","-",(BG19-Результат!P$11)*(BG19-Результат!P$11))</f>
        <v>-</v>
      </c>
      <c r="BN19" s="7" t="e">
        <f>_xlfn.NORM.DIST(BH19,Результат!$P$11,Результат!$P$12,FALSE)*100</f>
        <v>#NUM!</v>
      </c>
      <c r="BO19" s="7">
        <f t="shared" si="8"/>
        <v>0</v>
      </c>
    </row>
    <row r="20" spans="1:67" x14ac:dyDescent="0.25">
      <c r="A20" s="13">
        <v>5012</v>
      </c>
      <c r="B20" s="16" t="str">
        <f t="shared" si="1"/>
        <v/>
      </c>
      <c r="C20" s="22" t="str">
        <f t="shared" si="2"/>
        <v/>
      </c>
      <c r="D20" s="27" t="str">
        <f t="shared" si="3"/>
        <v/>
      </c>
      <c r="E20" s="13">
        <v>3</v>
      </c>
      <c r="G20" s="13">
        <v>1</v>
      </c>
      <c r="H20" s="13">
        <v>1</v>
      </c>
      <c r="I20" s="13">
        <v>0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1</v>
      </c>
      <c r="R20" s="13">
        <v>1</v>
      </c>
      <c r="S20" s="13">
        <v>1</v>
      </c>
      <c r="T20" s="13">
        <v>1</v>
      </c>
      <c r="U20" s="13">
        <v>0</v>
      </c>
      <c r="V20" s="13">
        <v>0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29"/>
      <c r="BF20" s="1" t="str">
        <f t="shared" si="4"/>
        <v>-</v>
      </c>
      <c r="BG20" s="1" t="str">
        <f t="shared" si="5"/>
        <v>-</v>
      </c>
      <c r="BH20" s="1">
        <v>11</v>
      </c>
      <c r="BI20" s="1">
        <f>COUNTIF('Ввод данных'!$BG$9:$BG$308,BH20)</f>
        <v>0</v>
      </c>
      <c r="BJ20" s="1">
        <v>12</v>
      </c>
      <c r="BK20" s="1">
        <f t="shared" si="6"/>
        <v>0</v>
      </c>
      <c r="BL20" s="7" t="str">
        <f t="shared" si="7"/>
        <v>-</v>
      </c>
      <c r="BM20" s="7" t="str">
        <f>IF(BG20="-","-",(BG20-Результат!P$11)*(BG20-Результат!P$11))</f>
        <v>-</v>
      </c>
      <c r="BN20" s="7" t="e">
        <f>_xlfn.NORM.DIST(BH20,Результат!$P$11,Результат!$P$12,FALSE)*100</f>
        <v>#NUM!</v>
      </c>
      <c r="BO20" s="7">
        <f t="shared" si="8"/>
        <v>0</v>
      </c>
    </row>
    <row r="21" spans="1:67" x14ac:dyDescent="0.25">
      <c r="A21" s="13">
        <v>5013</v>
      </c>
      <c r="B21" s="16" t="str">
        <f t="shared" si="1"/>
        <v/>
      </c>
      <c r="C21" s="22" t="str">
        <f t="shared" si="2"/>
        <v/>
      </c>
      <c r="D21" s="27" t="str">
        <f t="shared" si="3"/>
        <v/>
      </c>
      <c r="E21" s="13">
        <v>4</v>
      </c>
      <c r="G21" s="13">
        <v>1</v>
      </c>
      <c r="H21" s="13">
        <v>1</v>
      </c>
      <c r="I21" s="13">
        <v>0</v>
      </c>
      <c r="J21" s="13">
        <v>1</v>
      </c>
      <c r="K21" s="13">
        <v>1</v>
      </c>
      <c r="L21" s="13">
        <v>0</v>
      </c>
      <c r="M21" s="13">
        <v>0</v>
      </c>
      <c r="N21" s="13">
        <v>0</v>
      </c>
      <c r="O21" s="13">
        <v>2</v>
      </c>
      <c r="P21" s="13">
        <v>2</v>
      </c>
      <c r="Q21" s="13">
        <v>1</v>
      </c>
      <c r="R21" s="13">
        <v>1</v>
      </c>
      <c r="S21" s="13">
        <v>1</v>
      </c>
      <c r="T21" s="13">
        <v>1</v>
      </c>
      <c r="U21" s="13">
        <v>0</v>
      </c>
      <c r="V21" s="13">
        <v>0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29"/>
      <c r="BF21" s="1" t="str">
        <f t="shared" si="4"/>
        <v>-</v>
      </c>
      <c r="BG21" s="1" t="str">
        <f t="shared" si="5"/>
        <v>-</v>
      </c>
      <c r="BH21" s="1">
        <v>12</v>
      </c>
      <c r="BI21" s="1">
        <f>COUNTIF('Ввод данных'!$BG$9:$BG$308,BH21)</f>
        <v>0</v>
      </c>
      <c r="BJ21" s="1">
        <v>13</v>
      </c>
      <c r="BK21" s="1">
        <f t="shared" si="6"/>
        <v>0</v>
      </c>
      <c r="BL21" s="7" t="str">
        <f t="shared" si="7"/>
        <v>-</v>
      </c>
      <c r="BM21" s="7" t="str">
        <f>IF(BG21="-","-",(BG21-Результат!P$11)*(BG21-Результат!P$11))</f>
        <v>-</v>
      </c>
      <c r="BN21" s="7" t="e">
        <f>_xlfn.NORM.DIST(BH21,Результат!$P$11,Результат!$P$12,FALSE)*100</f>
        <v>#NUM!</v>
      </c>
      <c r="BO21" s="7">
        <f t="shared" si="8"/>
        <v>0</v>
      </c>
    </row>
    <row r="22" spans="1:67" x14ac:dyDescent="0.25">
      <c r="A22" s="13">
        <v>5014</v>
      </c>
      <c r="B22" s="16" t="str">
        <f t="shared" si="1"/>
        <v/>
      </c>
      <c r="C22" s="22" t="str">
        <f t="shared" si="2"/>
        <v/>
      </c>
      <c r="D22" s="27" t="str">
        <f t="shared" si="3"/>
        <v/>
      </c>
      <c r="E22" s="13">
        <v>3</v>
      </c>
      <c r="G22" s="13">
        <v>1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1</v>
      </c>
      <c r="N22" s="13">
        <v>0</v>
      </c>
      <c r="O22" s="13">
        <v>2</v>
      </c>
      <c r="P22" s="13">
        <v>0</v>
      </c>
      <c r="Q22" s="13">
        <v>1</v>
      </c>
      <c r="R22" s="13">
        <v>1</v>
      </c>
      <c r="S22" s="13">
        <v>1</v>
      </c>
      <c r="T22" s="13">
        <v>0</v>
      </c>
      <c r="U22" s="13">
        <v>0</v>
      </c>
      <c r="V22" s="13">
        <v>0</v>
      </c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29"/>
      <c r="BF22" s="1" t="str">
        <f t="shared" si="4"/>
        <v>-</v>
      </c>
      <c r="BG22" s="1" t="str">
        <f t="shared" si="5"/>
        <v>-</v>
      </c>
      <c r="BH22" s="1">
        <v>13</v>
      </c>
      <c r="BI22" s="1">
        <f>COUNTIF('Ввод данных'!$BG$9:$BG$308,BH22)</f>
        <v>0</v>
      </c>
      <c r="BJ22" s="1">
        <v>14</v>
      </c>
      <c r="BK22" s="1">
        <f t="shared" si="6"/>
        <v>0</v>
      </c>
      <c r="BL22" s="7" t="str">
        <f t="shared" si="7"/>
        <v>-</v>
      </c>
      <c r="BM22" s="7" t="str">
        <f>IF(BG22="-","-",(BG22-Результат!P$11)*(BG22-Результат!P$11))</f>
        <v>-</v>
      </c>
      <c r="BN22" s="7" t="e">
        <f>_xlfn.NORM.DIST(BH22,Результат!$P$11,Результат!$P$12,FALSE)*100</f>
        <v>#NUM!</v>
      </c>
      <c r="BO22" s="7">
        <f t="shared" si="8"/>
        <v>0</v>
      </c>
    </row>
    <row r="23" spans="1:67" x14ac:dyDescent="0.25">
      <c r="A23" s="13">
        <v>5015</v>
      </c>
      <c r="B23" s="16" t="str">
        <f t="shared" si="1"/>
        <v/>
      </c>
      <c r="C23" s="22" t="str">
        <f t="shared" si="2"/>
        <v/>
      </c>
      <c r="D23" s="27" t="str">
        <f t="shared" si="3"/>
        <v/>
      </c>
      <c r="E23" s="13">
        <v>4</v>
      </c>
      <c r="G23" s="13">
        <v>1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13">
        <v>0</v>
      </c>
      <c r="O23" s="13">
        <v>2</v>
      </c>
      <c r="P23" s="13">
        <v>2</v>
      </c>
      <c r="Q23" s="13">
        <v>1</v>
      </c>
      <c r="R23" s="13">
        <v>0</v>
      </c>
      <c r="S23" s="13">
        <v>1</v>
      </c>
      <c r="T23" s="13">
        <v>1</v>
      </c>
      <c r="U23" s="13">
        <v>0</v>
      </c>
      <c r="V23" s="13">
        <v>0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29"/>
      <c r="BF23" s="1" t="str">
        <f t="shared" si="4"/>
        <v>-</v>
      </c>
      <c r="BG23" s="1" t="str">
        <f t="shared" si="5"/>
        <v>-</v>
      </c>
      <c r="BH23" s="1">
        <v>14</v>
      </c>
      <c r="BI23" s="1">
        <f>COUNTIF('Ввод данных'!$BG$9:$BG$308,BH23)</f>
        <v>0</v>
      </c>
      <c r="BJ23" s="1">
        <v>15</v>
      </c>
      <c r="BK23" s="1">
        <f t="shared" si="6"/>
        <v>0</v>
      </c>
      <c r="BL23" s="7" t="str">
        <f t="shared" si="7"/>
        <v>-</v>
      </c>
      <c r="BM23" s="7" t="str">
        <f>IF(BG23="-","-",(BG23-Результат!P$11)*(BG23-Результат!P$11))</f>
        <v>-</v>
      </c>
      <c r="BN23" s="7" t="e">
        <f>_xlfn.NORM.DIST(BH23,Результат!$P$11,Результат!$P$12,FALSE)*100</f>
        <v>#NUM!</v>
      </c>
      <c r="BO23" s="7">
        <f t="shared" si="8"/>
        <v>0</v>
      </c>
    </row>
    <row r="24" spans="1:67" x14ac:dyDescent="0.25">
      <c r="A24" s="13">
        <v>5016</v>
      </c>
      <c r="B24" s="16" t="str">
        <f t="shared" si="1"/>
        <v/>
      </c>
      <c r="C24" s="22" t="str">
        <f t="shared" si="2"/>
        <v/>
      </c>
      <c r="D24" s="27" t="str">
        <f t="shared" si="3"/>
        <v/>
      </c>
      <c r="E24" s="13">
        <v>5</v>
      </c>
      <c r="G24" s="13">
        <v>1</v>
      </c>
      <c r="H24" s="13">
        <v>1</v>
      </c>
      <c r="I24" s="13">
        <v>0</v>
      </c>
      <c r="J24" s="13">
        <v>1</v>
      </c>
      <c r="K24" s="13">
        <v>1</v>
      </c>
      <c r="L24" s="13">
        <v>1</v>
      </c>
      <c r="M24" s="13">
        <v>1</v>
      </c>
      <c r="N24" s="13">
        <v>0</v>
      </c>
      <c r="O24" s="13">
        <v>2</v>
      </c>
      <c r="P24" s="13">
        <v>2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0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29"/>
      <c r="BF24" s="1" t="str">
        <f t="shared" si="4"/>
        <v>-</v>
      </c>
      <c r="BG24" s="1" t="str">
        <f t="shared" si="5"/>
        <v>-</v>
      </c>
      <c r="BH24" s="1">
        <v>15</v>
      </c>
      <c r="BI24" s="1">
        <f>COUNTIF('Ввод данных'!$BG$9:$BG$308,BH24)</f>
        <v>0</v>
      </c>
      <c r="BJ24" s="1">
        <v>16</v>
      </c>
      <c r="BK24" s="1">
        <f t="shared" si="6"/>
        <v>0</v>
      </c>
      <c r="BL24" s="7" t="str">
        <f t="shared" si="7"/>
        <v>-</v>
      </c>
      <c r="BM24" s="7" t="str">
        <f>IF(BG24="-","-",(BG24-Результат!P$11)*(BG24-Результат!P$11))</f>
        <v>-</v>
      </c>
      <c r="BN24" s="7" t="e">
        <f>_xlfn.NORM.DIST(BH24,Результат!$P$11,Результат!$P$12,FALSE)*100</f>
        <v>#NUM!</v>
      </c>
      <c r="BO24" s="7">
        <f t="shared" si="8"/>
        <v>0</v>
      </c>
    </row>
    <row r="25" spans="1:67" x14ac:dyDescent="0.25">
      <c r="A25" s="13">
        <v>5017</v>
      </c>
      <c r="B25" s="16" t="str">
        <f t="shared" si="1"/>
        <v/>
      </c>
      <c r="C25" s="22" t="str">
        <f t="shared" si="2"/>
        <v/>
      </c>
      <c r="D25" s="27" t="str">
        <f t="shared" si="3"/>
        <v/>
      </c>
      <c r="E25" s="13">
        <v>3</v>
      </c>
      <c r="G25" s="13">
        <v>1</v>
      </c>
      <c r="H25" s="13">
        <v>1</v>
      </c>
      <c r="I25" s="13">
        <v>0</v>
      </c>
      <c r="J25" s="13">
        <v>0</v>
      </c>
      <c r="K25" s="13">
        <v>1</v>
      </c>
      <c r="L25" s="13">
        <v>0</v>
      </c>
      <c r="M25" s="13">
        <v>1</v>
      </c>
      <c r="N25" s="13">
        <v>0</v>
      </c>
      <c r="O25" s="13">
        <v>0</v>
      </c>
      <c r="P25" s="13">
        <v>1</v>
      </c>
      <c r="Q25" s="13">
        <v>1</v>
      </c>
      <c r="R25" s="13">
        <v>0</v>
      </c>
      <c r="S25" s="13">
        <v>1</v>
      </c>
      <c r="T25" s="13">
        <v>1</v>
      </c>
      <c r="U25" s="13">
        <v>0</v>
      </c>
      <c r="V25" s="13">
        <v>0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29"/>
      <c r="BF25" s="1" t="str">
        <f t="shared" si="4"/>
        <v>-</v>
      </c>
      <c r="BG25" s="1" t="str">
        <f t="shared" si="5"/>
        <v>-</v>
      </c>
      <c r="BH25" s="1">
        <v>16</v>
      </c>
      <c r="BI25" s="1">
        <f>COUNTIF('Ввод данных'!$BG$9:$BG$308,BH25)</f>
        <v>0</v>
      </c>
      <c r="BJ25" s="1">
        <v>17</v>
      </c>
      <c r="BK25" s="1">
        <f t="shared" si="6"/>
        <v>0</v>
      </c>
      <c r="BL25" s="7" t="str">
        <f t="shared" si="7"/>
        <v>-</v>
      </c>
      <c r="BM25" s="7" t="str">
        <f>IF(BG25="-","-",(BG25-Результат!P$11)*(BG25-Результат!P$11))</f>
        <v>-</v>
      </c>
      <c r="BN25" s="7" t="e">
        <f>_xlfn.NORM.DIST(BH25,Результат!$P$11,Результат!$P$12,FALSE)*100</f>
        <v>#NUM!</v>
      </c>
      <c r="BO25" s="7">
        <f t="shared" si="8"/>
        <v>0</v>
      </c>
    </row>
    <row r="26" spans="1:67" x14ac:dyDescent="0.25">
      <c r="A26" s="13">
        <v>5018</v>
      </c>
      <c r="B26" s="16" t="str">
        <f t="shared" si="1"/>
        <v/>
      </c>
      <c r="C26" s="22" t="str">
        <f t="shared" si="2"/>
        <v/>
      </c>
      <c r="D26" s="27" t="str">
        <f t="shared" si="3"/>
        <v/>
      </c>
      <c r="E26" s="13">
        <v>4</v>
      </c>
      <c r="G26" s="13">
        <v>1</v>
      </c>
      <c r="H26" s="13">
        <v>1</v>
      </c>
      <c r="I26" s="13">
        <v>0</v>
      </c>
      <c r="J26" s="13">
        <v>1</v>
      </c>
      <c r="K26" s="13">
        <v>1</v>
      </c>
      <c r="L26" s="13">
        <v>0</v>
      </c>
      <c r="M26" s="13">
        <v>0</v>
      </c>
      <c r="N26" s="13">
        <v>0</v>
      </c>
      <c r="O26" s="13">
        <v>2</v>
      </c>
      <c r="P26" s="13">
        <v>0</v>
      </c>
      <c r="Q26" s="13">
        <v>1</v>
      </c>
      <c r="R26" s="13">
        <v>0</v>
      </c>
      <c r="S26" s="13">
        <v>1</v>
      </c>
      <c r="T26" s="13">
        <v>1</v>
      </c>
      <c r="U26" s="13">
        <v>0</v>
      </c>
      <c r="V26" s="13">
        <v>0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29"/>
      <c r="BF26" s="1" t="str">
        <f t="shared" si="4"/>
        <v>-</v>
      </c>
      <c r="BG26" s="1" t="str">
        <f t="shared" si="5"/>
        <v>-</v>
      </c>
      <c r="BH26" s="1">
        <v>17</v>
      </c>
      <c r="BI26" s="1">
        <f>COUNTIF('Ввод данных'!$BG$9:$BG$308,BH26)</f>
        <v>0</v>
      </c>
      <c r="BJ26" s="1">
        <v>18</v>
      </c>
      <c r="BK26" s="1">
        <f t="shared" si="6"/>
        <v>0</v>
      </c>
      <c r="BL26" s="7" t="str">
        <f t="shared" si="7"/>
        <v>-</v>
      </c>
      <c r="BM26" s="7" t="str">
        <f>IF(BG26="-","-",(BG26-Результат!P$11)*(BG26-Результат!P$11))</f>
        <v>-</v>
      </c>
      <c r="BN26" s="7" t="e">
        <f>_xlfn.NORM.DIST(BH26,Результат!$P$11,Результат!$P$12,FALSE)*100</f>
        <v>#NUM!</v>
      </c>
      <c r="BO26" s="7">
        <f t="shared" si="8"/>
        <v>0</v>
      </c>
    </row>
    <row r="27" spans="1:67" x14ac:dyDescent="0.25">
      <c r="A27" s="13">
        <v>5019</v>
      </c>
      <c r="B27" s="16" t="str">
        <f t="shared" si="1"/>
        <v/>
      </c>
      <c r="C27" s="22" t="str">
        <f t="shared" si="2"/>
        <v/>
      </c>
      <c r="D27" s="27" t="str">
        <f t="shared" si="3"/>
        <v/>
      </c>
      <c r="E27" s="13">
        <v>3</v>
      </c>
      <c r="G27" s="13">
        <v>1</v>
      </c>
      <c r="H27" s="13">
        <v>0</v>
      </c>
      <c r="I27" s="13">
        <v>0</v>
      </c>
      <c r="J27" s="13">
        <v>0</v>
      </c>
      <c r="K27" s="13">
        <v>1</v>
      </c>
      <c r="L27" s="13">
        <v>0</v>
      </c>
      <c r="M27" s="13">
        <v>0</v>
      </c>
      <c r="N27" s="13">
        <v>0</v>
      </c>
      <c r="O27" s="13">
        <v>2</v>
      </c>
      <c r="P27" s="13">
        <v>0</v>
      </c>
      <c r="Q27" s="13">
        <v>1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29"/>
      <c r="BF27" s="1" t="str">
        <f t="shared" si="4"/>
        <v>-</v>
      </c>
      <c r="BG27" s="1" t="str">
        <f t="shared" si="5"/>
        <v>-</v>
      </c>
      <c r="BH27" s="1">
        <v>18</v>
      </c>
      <c r="BI27" s="1">
        <f>COUNTIF('Ввод данных'!$BG$9:$BG$308,BH27)</f>
        <v>0</v>
      </c>
      <c r="BJ27" s="1">
        <v>19</v>
      </c>
      <c r="BK27" s="1">
        <f t="shared" si="6"/>
        <v>0</v>
      </c>
      <c r="BL27" s="7" t="str">
        <f t="shared" si="7"/>
        <v>-</v>
      </c>
      <c r="BM27" s="7" t="str">
        <f>IF(BG27="-","-",(BG27-Результат!P$11)*(BG27-Результат!P$11))</f>
        <v>-</v>
      </c>
      <c r="BN27" s="7" t="e">
        <f>_xlfn.NORM.DIST(BH27,Результат!$P$11,Результат!$P$12,FALSE)*100</f>
        <v>#NUM!</v>
      </c>
      <c r="BO27" s="7">
        <f t="shared" si="8"/>
        <v>0</v>
      </c>
    </row>
    <row r="28" spans="1:67" x14ac:dyDescent="0.25">
      <c r="A28" s="13">
        <v>5020</v>
      </c>
      <c r="B28" s="16" t="str">
        <f t="shared" si="1"/>
        <v/>
      </c>
      <c r="C28" s="22" t="str">
        <f t="shared" si="2"/>
        <v/>
      </c>
      <c r="D28" s="27" t="str">
        <f t="shared" si="3"/>
        <v/>
      </c>
      <c r="E28" s="13">
        <v>4</v>
      </c>
      <c r="G28" s="13">
        <v>1</v>
      </c>
      <c r="H28" s="13">
        <v>0</v>
      </c>
      <c r="I28" s="13">
        <v>0</v>
      </c>
      <c r="J28" s="13">
        <v>0</v>
      </c>
      <c r="K28" s="13">
        <v>1</v>
      </c>
      <c r="L28" s="13">
        <v>0</v>
      </c>
      <c r="M28" s="13">
        <v>1</v>
      </c>
      <c r="N28" s="13">
        <v>0</v>
      </c>
      <c r="O28" s="13">
        <v>2</v>
      </c>
      <c r="P28" s="13">
        <v>2</v>
      </c>
      <c r="Q28" s="13">
        <v>1</v>
      </c>
      <c r="R28" s="13">
        <v>1</v>
      </c>
      <c r="S28" s="13">
        <v>1</v>
      </c>
      <c r="T28" s="13">
        <v>1</v>
      </c>
      <c r="U28" s="13">
        <v>0</v>
      </c>
      <c r="V28" s="13">
        <v>0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29"/>
      <c r="BF28" s="1" t="str">
        <f t="shared" si="4"/>
        <v>-</v>
      </c>
      <c r="BG28" s="1" t="str">
        <f t="shared" si="5"/>
        <v>-</v>
      </c>
      <c r="BH28" s="1">
        <v>19</v>
      </c>
      <c r="BI28" s="1">
        <f>COUNTIF('Ввод данных'!$BG$9:$BG$308,BH28)</f>
        <v>0</v>
      </c>
      <c r="BJ28" s="1">
        <v>20</v>
      </c>
      <c r="BK28" s="1">
        <f t="shared" si="6"/>
        <v>0</v>
      </c>
      <c r="BL28" s="7" t="str">
        <f t="shared" si="7"/>
        <v>-</v>
      </c>
      <c r="BM28" s="7" t="str">
        <f>IF(BG28="-","-",(BG28-Результат!P$11)*(BG28-Результат!P$11))</f>
        <v>-</v>
      </c>
      <c r="BN28" s="7" t="e">
        <f>_xlfn.NORM.DIST(BH28,Результат!$P$11,Результат!$P$12,FALSE)*100</f>
        <v>#NUM!</v>
      </c>
      <c r="BO28" s="7">
        <f t="shared" si="8"/>
        <v>0</v>
      </c>
    </row>
    <row r="29" spans="1:67" x14ac:dyDescent="0.25">
      <c r="A29" s="13">
        <v>5001</v>
      </c>
      <c r="B29" s="16" t="str">
        <f t="shared" si="1"/>
        <v/>
      </c>
      <c r="C29" s="22" t="str">
        <f t="shared" si="2"/>
        <v/>
      </c>
      <c r="D29" s="27" t="str">
        <f t="shared" si="3"/>
        <v/>
      </c>
      <c r="E29" s="13">
        <v>3</v>
      </c>
      <c r="G29" s="13">
        <v>1</v>
      </c>
      <c r="H29" s="13">
        <v>1</v>
      </c>
      <c r="I29" s="13"/>
      <c r="J29" s="13">
        <v>1</v>
      </c>
      <c r="K29" s="13">
        <v>1</v>
      </c>
      <c r="L29" s="13">
        <v>1</v>
      </c>
      <c r="M29" s="13">
        <v>1</v>
      </c>
      <c r="N29" s="13"/>
      <c r="O29" s="13">
        <v>1</v>
      </c>
      <c r="P29" s="13">
        <v>0</v>
      </c>
      <c r="Q29" s="13">
        <v>1</v>
      </c>
      <c r="R29" s="13">
        <v>1</v>
      </c>
      <c r="S29" s="13">
        <v>0</v>
      </c>
      <c r="T29" s="13">
        <v>0</v>
      </c>
      <c r="U29" s="13">
        <v>1</v>
      </c>
      <c r="V29" s="13">
        <v>0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29"/>
      <c r="BF29" s="1" t="str">
        <f t="shared" si="4"/>
        <v>-</v>
      </c>
      <c r="BG29" s="1" t="str">
        <f t="shared" si="5"/>
        <v>-</v>
      </c>
      <c r="BH29" s="1">
        <v>20</v>
      </c>
      <c r="BI29" s="1">
        <f>COUNTIF('Ввод данных'!$BG$9:$BG$308,BH29)</f>
        <v>0</v>
      </c>
      <c r="BJ29" s="1">
        <v>21</v>
      </c>
      <c r="BK29" s="1">
        <f t="shared" si="6"/>
        <v>0</v>
      </c>
      <c r="BL29" s="7" t="str">
        <f t="shared" si="7"/>
        <v>-</v>
      </c>
      <c r="BM29" s="7" t="str">
        <f>IF(BG29="-","-",(BG29-Результат!P$11)*(BG29-Результат!P$11))</f>
        <v>-</v>
      </c>
      <c r="BN29" s="7" t="e">
        <f>_xlfn.NORM.DIST(BH29,Результат!$P$11,Результат!$P$12,FALSE)*100</f>
        <v>#NUM!</v>
      </c>
      <c r="BO29" s="7">
        <f t="shared" si="8"/>
        <v>0</v>
      </c>
    </row>
    <row r="30" spans="1:67" x14ac:dyDescent="0.25">
      <c r="A30" s="13">
        <v>5002</v>
      </c>
      <c r="B30" s="16" t="str">
        <f t="shared" si="1"/>
        <v/>
      </c>
      <c r="C30" s="22" t="str">
        <f t="shared" si="2"/>
        <v/>
      </c>
      <c r="D30" s="27" t="str">
        <f t="shared" si="3"/>
        <v/>
      </c>
      <c r="E30" s="13">
        <v>4</v>
      </c>
      <c r="G30" s="13">
        <v>1</v>
      </c>
      <c r="H30" s="13">
        <v>0</v>
      </c>
      <c r="I30" s="13"/>
      <c r="J30" s="13">
        <v>0</v>
      </c>
      <c r="K30" s="13">
        <v>1</v>
      </c>
      <c r="L30" s="13">
        <v>0</v>
      </c>
      <c r="M30" s="13">
        <v>1</v>
      </c>
      <c r="N30" s="13"/>
      <c r="O30" s="13">
        <v>2</v>
      </c>
      <c r="P30" s="13">
        <v>2</v>
      </c>
      <c r="Q30" s="13">
        <v>1</v>
      </c>
      <c r="R30" s="13">
        <v>1</v>
      </c>
      <c r="S30" s="13">
        <v>1</v>
      </c>
      <c r="T30" s="13">
        <v>1</v>
      </c>
      <c r="U30" s="13">
        <v>0</v>
      </c>
      <c r="V30" s="13">
        <v>0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29"/>
      <c r="BF30" s="1" t="str">
        <f t="shared" si="4"/>
        <v>-</v>
      </c>
      <c r="BG30" s="1" t="str">
        <f t="shared" si="5"/>
        <v>-</v>
      </c>
      <c r="BH30" s="1">
        <v>21</v>
      </c>
      <c r="BI30" s="1">
        <f>COUNTIF('Ввод данных'!$BG$9:$BG$308,BH30)</f>
        <v>0</v>
      </c>
      <c r="BJ30" s="1">
        <v>22</v>
      </c>
      <c r="BK30" s="1">
        <f t="shared" si="6"/>
        <v>0</v>
      </c>
      <c r="BL30" s="7" t="str">
        <f t="shared" si="7"/>
        <v>-</v>
      </c>
      <c r="BM30" s="7" t="str">
        <f>IF(BG30="-","-",(BG30-Результат!P$11)*(BG30-Результат!P$11))</f>
        <v>-</v>
      </c>
      <c r="BN30" s="7" t="e">
        <f>_xlfn.NORM.DIST(BH30,Результат!$P$11,Результат!$P$12,FALSE)*100</f>
        <v>#NUM!</v>
      </c>
      <c r="BO30" s="7">
        <f t="shared" si="8"/>
        <v>0</v>
      </c>
    </row>
    <row r="31" spans="1:67" x14ac:dyDescent="0.25">
      <c r="A31" s="13">
        <v>5003</v>
      </c>
      <c r="B31" s="16" t="str">
        <f t="shared" si="1"/>
        <v/>
      </c>
      <c r="C31" s="22" t="str">
        <f t="shared" si="2"/>
        <v/>
      </c>
      <c r="D31" s="27" t="str">
        <f t="shared" si="3"/>
        <v/>
      </c>
      <c r="E31" s="13">
        <v>4</v>
      </c>
      <c r="G31" s="13">
        <v>1</v>
      </c>
      <c r="H31" s="13">
        <v>1</v>
      </c>
      <c r="I31" s="13"/>
      <c r="J31" s="13">
        <v>1</v>
      </c>
      <c r="K31" s="13">
        <v>1</v>
      </c>
      <c r="L31" s="13">
        <v>2</v>
      </c>
      <c r="M31" s="13">
        <v>1</v>
      </c>
      <c r="N31" s="13"/>
      <c r="O31" s="13">
        <v>2</v>
      </c>
      <c r="P31" s="13">
        <v>2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V31" s="13">
        <v>0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29"/>
      <c r="BF31" s="1" t="str">
        <f t="shared" si="4"/>
        <v>-</v>
      </c>
      <c r="BG31" s="1" t="str">
        <f t="shared" si="5"/>
        <v>-</v>
      </c>
      <c r="BH31" s="1">
        <v>22</v>
      </c>
      <c r="BI31" s="1">
        <f>COUNTIF('Ввод данных'!$BG$9:$BG$308,BH31)</f>
        <v>0</v>
      </c>
      <c r="BJ31" s="1">
        <v>23</v>
      </c>
      <c r="BK31" s="1">
        <f t="shared" si="6"/>
        <v>0</v>
      </c>
      <c r="BL31" s="7" t="str">
        <f t="shared" si="7"/>
        <v>-</v>
      </c>
      <c r="BM31" s="7" t="str">
        <f>IF(BG31="-","-",(BG31-Результат!P$11)*(BG31-Результат!P$11))</f>
        <v>-</v>
      </c>
      <c r="BN31" s="7" t="e">
        <f>_xlfn.NORM.DIST(BH31,Результат!$P$11,Результат!$P$12,FALSE)*100</f>
        <v>#NUM!</v>
      </c>
      <c r="BO31" s="7">
        <f t="shared" si="8"/>
        <v>0</v>
      </c>
    </row>
    <row r="32" spans="1:67" x14ac:dyDescent="0.25">
      <c r="A32" s="13">
        <v>5004</v>
      </c>
      <c r="B32" s="16" t="str">
        <f t="shared" si="1"/>
        <v/>
      </c>
      <c r="C32" s="22" t="str">
        <f t="shared" si="2"/>
        <v/>
      </c>
      <c r="D32" s="27" t="str">
        <f t="shared" si="3"/>
        <v/>
      </c>
      <c r="E32" s="13">
        <v>3</v>
      </c>
      <c r="G32" s="13">
        <v>1</v>
      </c>
      <c r="H32" s="13">
        <v>0</v>
      </c>
      <c r="I32" s="13"/>
      <c r="J32" s="13">
        <v>1</v>
      </c>
      <c r="K32" s="13">
        <v>1</v>
      </c>
      <c r="L32" s="13">
        <v>0</v>
      </c>
      <c r="M32" s="13">
        <v>1</v>
      </c>
      <c r="N32" s="13"/>
      <c r="O32" s="13">
        <v>0</v>
      </c>
      <c r="P32" s="13">
        <v>0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0</v>
      </c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29"/>
      <c r="BF32" s="1" t="str">
        <f t="shared" si="4"/>
        <v>-</v>
      </c>
      <c r="BG32" s="1" t="str">
        <f t="shared" si="5"/>
        <v>-</v>
      </c>
      <c r="BH32" s="1">
        <v>23</v>
      </c>
      <c r="BI32" s="1">
        <f>COUNTIF('Ввод данных'!$BG$9:$BG$308,BH32)</f>
        <v>0</v>
      </c>
      <c r="BJ32" s="1">
        <v>24</v>
      </c>
      <c r="BK32" s="1">
        <f t="shared" si="6"/>
        <v>0</v>
      </c>
      <c r="BL32" s="7" t="str">
        <f t="shared" si="7"/>
        <v>-</v>
      </c>
      <c r="BM32" s="7" t="str">
        <f>IF(BG32="-","-",(BG32-Результат!P$11)*(BG32-Результат!P$11))</f>
        <v>-</v>
      </c>
      <c r="BN32" s="7" t="e">
        <f>_xlfn.NORM.DIST(BH32,Результат!$P$11,Результат!$P$12,FALSE)*100</f>
        <v>#NUM!</v>
      </c>
      <c r="BO32" s="7">
        <f t="shared" si="8"/>
        <v>0</v>
      </c>
    </row>
    <row r="33" spans="1:67" x14ac:dyDescent="0.25">
      <c r="A33" s="13">
        <v>5005</v>
      </c>
      <c r="B33" s="16" t="str">
        <f t="shared" si="1"/>
        <v/>
      </c>
      <c r="C33" s="22" t="str">
        <f t="shared" si="2"/>
        <v/>
      </c>
      <c r="D33" s="27" t="str">
        <f t="shared" si="3"/>
        <v/>
      </c>
      <c r="E33" s="13">
        <v>3</v>
      </c>
      <c r="G33" s="13">
        <v>1</v>
      </c>
      <c r="H33" s="13">
        <v>1</v>
      </c>
      <c r="I33" s="13"/>
      <c r="J33" s="13">
        <v>0</v>
      </c>
      <c r="K33" s="13">
        <v>1</v>
      </c>
      <c r="L33" s="13">
        <v>0</v>
      </c>
      <c r="M33" s="13">
        <v>1</v>
      </c>
      <c r="N33" s="13"/>
      <c r="O33" s="13">
        <v>0</v>
      </c>
      <c r="P33" s="13">
        <v>0</v>
      </c>
      <c r="Q33" s="13">
        <v>1</v>
      </c>
      <c r="R33" s="13">
        <v>1</v>
      </c>
      <c r="S33" s="13">
        <v>1</v>
      </c>
      <c r="T33" s="13">
        <v>0</v>
      </c>
      <c r="U33" s="13">
        <v>1</v>
      </c>
      <c r="V33" s="13">
        <v>0</v>
      </c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29"/>
      <c r="BF33" s="1" t="str">
        <f t="shared" si="4"/>
        <v>-</v>
      </c>
      <c r="BG33" s="1" t="str">
        <f t="shared" si="5"/>
        <v>-</v>
      </c>
      <c r="BH33" s="1">
        <v>24</v>
      </c>
      <c r="BI33" s="1">
        <f>COUNTIF('Ввод данных'!$BG$9:$BG$308,BH33)</f>
        <v>0</v>
      </c>
      <c r="BJ33" s="1">
        <v>25</v>
      </c>
      <c r="BK33" s="1">
        <f t="shared" si="6"/>
        <v>0</v>
      </c>
      <c r="BL33" s="7" t="str">
        <f t="shared" si="7"/>
        <v>-</v>
      </c>
      <c r="BM33" s="7" t="str">
        <f>IF(BG33="-","-",(BG33-Результат!P$11)*(BG33-Результат!P$11))</f>
        <v>-</v>
      </c>
      <c r="BN33" s="7" t="e">
        <f>_xlfn.NORM.DIST(BH33,Результат!$P$11,Результат!$P$12,FALSE)*100</f>
        <v>#NUM!</v>
      </c>
      <c r="BO33" s="7">
        <f t="shared" si="8"/>
        <v>0</v>
      </c>
    </row>
    <row r="34" spans="1:67" x14ac:dyDescent="0.25">
      <c r="A34" s="13">
        <v>5001</v>
      </c>
      <c r="B34" s="16" t="str">
        <f t="shared" si="1"/>
        <v/>
      </c>
      <c r="C34" s="22" t="str">
        <f t="shared" si="2"/>
        <v/>
      </c>
      <c r="D34" s="27" t="str">
        <f t="shared" si="3"/>
        <v/>
      </c>
      <c r="E34" s="13">
        <v>3</v>
      </c>
      <c r="G34" s="13">
        <v>0</v>
      </c>
      <c r="H34" s="13">
        <v>1</v>
      </c>
      <c r="I34" s="13">
        <v>0</v>
      </c>
      <c r="J34" s="13">
        <v>0</v>
      </c>
      <c r="K34" s="13">
        <v>1</v>
      </c>
      <c r="L34" s="13">
        <v>0</v>
      </c>
      <c r="M34" s="13">
        <v>1</v>
      </c>
      <c r="N34" s="13">
        <v>0</v>
      </c>
      <c r="O34" s="13">
        <v>2</v>
      </c>
      <c r="P34" s="13">
        <v>0</v>
      </c>
      <c r="Q34" s="13">
        <v>1</v>
      </c>
      <c r="R34" s="13">
        <v>1</v>
      </c>
      <c r="S34" s="13">
        <v>0</v>
      </c>
      <c r="T34" s="13">
        <v>1</v>
      </c>
      <c r="U34" s="13">
        <v>0</v>
      </c>
      <c r="V34" s="13">
        <v>0</v>
      </c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29"/>
      <c r="BF34" s="1" t="str">
        <f t="shared" si="4"/>
        <v>-</v>
      </c>
      <c r="BG34" s="1" t="str">
        <f t="shared" si="5"/>
        <v>-</v>
      </c>
      <c r="BH34" s="1">
        <v>25</v>
      </c>
      <c r="BI34" s="1">
        <f>COUNTIF('Ввод данных'!$BG$9:$BG$308,BH34)</f>
        <v>0</v>
      </c>
      <c r="BJ34" s="1">
        <v>26</v>
      </c>
      <c r="BK34" s="1">
        <f t="shared" si="6"/>
        <v>0</v>
      </c>
      <c r="BL34" s="7" t="str">
        <f t="shared" si="7"/>
        <v>-</v>
      </c>
      <c r="BM34" s="7" t="str">
        <f>IF(BG34="-","-",(BG34-Результат!P$11)*(BG34-Результат!P$11))</f>
        <v>-</v>
      </c>
      <c r="BN34" s="7" t="e">
        <f>_xlfn.NORM.DIST(BH34,Результат!$P$11,Результат!$P$12,FALSE)*100</f>
        <v>#NUM!</v>
      </c>
      <c r="BO34" s="7">
        <f t="shared" si="8"/>
        <v>0</v>
      </c>
    </row>
    <row r="35" spans="1:67" x14ac:dyDescent="0.25">
      <c r="A35" s="13">
        <v>5002</v>
      </c>
      <c r="B35" s="16" t="str">
        <f t="shared" si="1"/>
        <v/>
      </c>
      <c r="C35" s="22" t="str">
        <f t="shared" si="2"/>
        <v/>
      </c>
      <c r="D35" s="27" t="str">
        <f t="shared" si="3"/>
        <v/>
      </c>
      <c r="E35" s="13">
        <v>3</v>
      </c>
      <c r="G35" s="13">
        <v>1</v>
      </c>
      <c r="H35" s="13">
        <v>1</v>
      </c>
      <c r="I35" s="13">
        <v>0</v>
      </c>
      <c r="J35" s="13">
        <v>1</v>
      </c>
      <c r="K35" s="13">
        <v>1</v>
      </c>
      <c r="L35" s="13">
        <v>0</v>
      </c>
      <c r="M35" s="13">
        <v>1</v>
      </c>
      <c r="N35" s="13">
        <v>0</v>
      </c>
      <c r="O35" s="13">
        <v>0</v>
      </c>
      <c r="P35" s="13">
        <v>0</v>
      </c>
      <c r="Q35" s="13">
        <v>1</v>
      </c>
      <c r="R35" s="13">
        <v>1</v>
      </c>
      <c r="S35" s="13">
        <v>1</v>
      </c>
      <c r="T35" s="13">
        <v>1</v>
      </c>
      <c r="U35" s="13">
        <v>0</v>
      </c>
      <c r="V35" s="13">
        <v>0</v>
      </c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29"/>
      <c r="BF35" s="1" t="str">
        <f t="shared" si="4"/>
        <v>-</v>
      </c>
      <c r="BG35" s="1" t="str">
        <f t="shared" si="5"/>
        <v>-</v>
      </c>
      <c r="BH35" s="1">
        <v>26</v>
      </c>
      <c r="BI35" s="1">
        <f>COUNTIF('Ввод данных'!$BG$9:$BG$308,BH35)</f>
        <v>0</v>
      </c>
      <c r="BJ35" s="1">
        <v>27</v>
      </c>
      <c r="BK35" s="1">
        <f t="shared" si="6"/>
        <v>0</v>
      </c>
      <c r="BL35" s="7" t="str">
        <f t="shared" si="7"/>
        <v>-</v>
      </c>
      <c r="BM35" s="7" t="str">
        <f>IF(BG35="-","-",(BG35-Результат!P$11)*(BG35-Результат!P$11))</f>
        <v>-</v>
      </c>
      <c r="BN35" s="7" t="e">
        <f>_xlfn.NORM.DIST(BH35,Результат!$P$11,Результат!$P$12,FALSE)*100</f>
        <v>#NUM!</v>
      </c>
      <c r="BO35" s="7">
        <f t="shared" si="8"/>
        <v>0</v>
      </c>
    </row>
    <row r="36" spans="1:67" x14ac:dyDescent="0.25">
      <c r="A36" s="13">
        <v>5003</v>
      </c>
      <c r="B36" s="16" t="str">
        <f t="shared" si="1"/>
        <v/>
      </c>
      <c r="C36" s="22" t="str">
        <f t="shared" si="2"/>
        <v/>
      </c>
      <c r="D36" s="27" t="str">
        <f t="shared" si="3"/>
        <v/>
      </c>
      <c r="E36" s="13">
        <v>3</v>
      </c>
      <c r="G36" s="13">
        <v>1</v>
      </c>
      <c r="H36" s="13">
        <v>1</v>
      </c>
      <c r="I36" s="13">
        <v>0</v>
      </c>
      <c r="J36" s="13">
        <v>1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1</v>
      </c>
      <c r="R36" s="13">
        <v>1</v>
      </c>
      <c r="S36" s="13">
        <v>1</v>
      </c>
      <c r="T36" s="13">
        <v>0</v>
      </c>
      <c r="U36" s="13">
        <v>0</v>
      </c>
      <c r="V36" s="13">
        <v>0</v>
      </c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29"/>
      <c r="BF36" s="1" t="str">
        <f t="shared" si="4"/>
        <v>-</v>
      </c>
      <c r="BG36" s="1" t="str">
        <f t="shared" si="5"/>
        <v>-</v>
      </c>
      <c r="BH36" s="1">
        <v>27</v>
      </c>
      <c r="BI36" s="1">
        <f>COUNTIF('Ввод данных'!$BG$9:$BG$308,BH36)</f>
        <v>0</v>
      </c>
      <c r="BJ36" s="1">
        <v>28</v>
      </c>
      <c r="BK36" s="1">
        <f t="shared" si="6"/>
        <v>0</v>
      </c>
      <c r="BL36" s="7" t="str">
        <f t="shared" si="7"/>
        <v>-</v>
      </c>
      <c r="BM36" s="7" t="str">
        <f>IF(BG36="-","-",(BG36-Результат!P$11)*(BG36-Результат!P$11))</f>
        <v>-</v>
      </c>
      <c r="BN36" s="7" t="e">
        <f>_xlfn.NORM.DIST(BH36,Результат!$P$11,Результат!$P$12,FALSE)*100</f>
        <v>#NUM!</v>
      </c>
      <c r="BO36" s="7">
        <f t="shared" si="8"/>
        <v>0</v>
      </c>
    </row>
    <row r="37" spans="1:67" x14ac:dyDescent="0.25">
      <c r="A37" s="13">
        <v>5004</v>
      </c>
      <c r="B37" s="16" t="str">
        <f t="shared" si="1"/>
        <v/>
      </c>
      <c r="C37" s="22" t="str">
        <f t="shared" si="2"/>
        <v/>
      </c>
      <c r="D37" s="27" t="str">
        <f t="shared" si="3"/>
        <v/>
      </c>
      <c r="E37" s="13">
        <v>3</v>
      </c>
      <c r="G37" s="13">
        <v>1</v>
      </c>
      <c r="H37" s="13">
        <v>1</v>
      </c>
      <c r="I37" s="13">
        <v>0</v>
      </c>
      <c r="J37" s="13">
        <v>1</v>
      </c>
      <c r="K37" s="13">
        <v>1</v>
      </c>
      <c r="L37" s="13">
        <v>0</v>
      </c>
      <c r="M37" s="13">
        <v>1</v>
      </c>
      <c r="N37" s="13">
        <v>0</v>
      </c>
      <c r="O37" s="13">
        <v>0</v>
      </c>
      <c r="P37" s="13">
        <v>0</v>
      </c>
      <c r="Q37" s="13">
        <v>1</v>
      </c>
      <c r="R37" s="13">
        <v>1</v>
      </c>
      <c r="S37" s="13">
        <v>1</v>
      </c>
      <c r="T37" s="13">
        <v>0</v>
      </c>
      <c r="U37" s="13">
        <v>0</v>
      </c>
      <c r="V37" s="13">
        <v>0</v>
      </c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29"/>
      <c r="BF37" s="1" t="str">
        <f t="shared" si="4"/>
        <v>-</v>
      </c>
      <c r="BG37" s="1" t="str">
        <f t="shared" si="5"/>
        <v>-</v>
      </c>
      <c r="BH37" s="1">
        <v>28</v>
      </c>
      <c r="BI37" s="1">
        <f>COUNTIF('Ввод данных'!$BG$9:$BG$308,BH37)</f>
        <v>0</v>
      </c>
      <c r="BJ37" s="1">
        <v>29</v>
      </c>
      <c r="BK37" s="1">
        <f t="shared" si="6"/>
        <v>0</v>
      </c>
      <c r="BL37" s="7" t="str">
        <f t="shared" si="7"/>
        <v>-</v>
      </c>
      <c r="BM37" s="7" t="str">
        <f>IF(BG37="-","-",(BG37-Результат!P$11)*(BG37-Результат!P$11))</f>
        <v>-</v>
      </c>
      <c r="BN37" s="7" t="e">
        <f>_xlfn.NORM.DIST(BH37,Результат!$P$11,Результат!$P$12,FALSE)*100</f>
        <v>#NUM!</v>
      </c>
      <c r="BO37" s="7">
        <f t="shared" si="8"/>
        <v>0</v>
      </c>
    </row>
    <row r="38" spans="1:67" x14ac:dyDescent="0.25">
      <c r="A38" s="13">
        <v>5005</v>
      </c>
      <c r="B38" s="16" t="str">
        <f t="shared" si="1"/>
        <v/>
      </c>
      <c r="C38" s="22" t="str">
        <f t="shared" si="2"/>
        <v/>
      </c>
      <c r="D38" s="27" t="str">
        <f t="shared" si="3"/>
        <v/>
      </c>
      <c r="E38" s="13">
        <v>3</v>
      </c>
      <c r="G38" s="13">
        <v>1</v>
      </c>
      <c r="H38" s="13">
        <v>1</v>
      </c>
      <c r="I38" s="13">
        <v>0</v>
      </c>
      <c r="J38" s="13">
        <v>1</v>
      </c>
      <c r="K38" s="13">
        <v>0</v>
      </c>
      <c r="L38" s="13">
        <v>0</v>
      </c>
      <c r="M38" s="13">
        <v>1</v>
      </c>
      <c r="N38" s="13">
        <v>0</v>
      </c>
      <c r="O38" s="13">
        <v>0</v>
      </c>
      <c r="P38" s="13">
        <v>0</v>
      </c>
      <c r="Q38" s="13">
        <v>1</v>
      </c>
      <c r="R38" s="13">
        <v>1</v>
      </c>
      <c r="S38" s="13">
        <v>0</v>
      </c>
      <c r="T38" s="13">
        <v>0</v>
      </c>
      <c r="U38" s="13">
        <v>0</v>
      </c>
      <c r="V38" s="13">
        <v>0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29"/>
      <c r="BF38" s="1" t="str">
        <f t="shared" si="4"/>
        <v>-</v>
      </c>
      <c r="BG38" s="1" t="str">
        <f t="shared" si="5"/>
        <v>-</v>
      </c>
      <c r="BH38" s="1">
        <v>29</v>
      </c>
      <c r="BI38" s="1">
        <f>COUNTIF('Ввод данных'!$BG$9:$BG$308,BH38)</f>
        <v>0</v>
      </c>
      <c r="BJ38" s="1">
        <v>30</v>
      </c>
      <c r="BK38" s="1">
        <f t="shared" si="6"/>
        <v>0</v>
      </c>
      <c r="BL38" s="7" t="str">
        <f t="shared" si="7"/>
        <v>-</v>
      </c>
      <c r="BM38" s="7" t="str">
        <f>IF(BG38="-","-",(BG38-Результат!P$11)*(BG38-Результат!P$11))</f>
        <v>-</v>
      </c>
      <c r="BN38" s="7" t="e">
        <f>_xlfn.NORM.DIST(BH38,Результат!$P$11,Результат!$P$12,FALSE)*100</f>
        <v>#NUM!</v>
      </c>
      <c r="BO38" s="7">
        <f t="shared" si="8"/>
        <v>0</v>
      </c>
    </row>
    <row r="39" spans="1:67" x14ac:dyDescent="0.25">
      <c r="A39" s="13">
        <v>5006</v>
      </c>
      <c r="B39" s="16" t="str">
        <f t="shared" si="1"/>
        <v/>
      </c>
      <c r="C39" s="22" t="str">
        <f t="shared" si="2"/>
        <v/>
      </c>
      <c r="D39" s="27" t="str">
        <f t="shared" si="3"/>
        <v/>
      </c>
      <c r="E39" s="13">
        <v>4</v>
      </c>
      <c r="G39" s="13">
        <v>1</v>
      </c>
      <c r="H39" s="13">
        <v>1</v>
      </c>
      <c r="I39" s="13">
        <v>0</v>
      </c>
      <c r="J39" s="13">
        <v>1</v>
      </c>
      <c r="K39" s="13">
        <v>1</v>
      </c>
      <c r="L39" s="13">
        <v>0</v>
      </c>
      <c r="M39" s="13">
        <v>1</v>
      </c>
      <c r="N39" s="13">
        <v>0</v>
      </c>
      <c r="O39" s="13">
        <v>2</v>
      </c>
      <c r="P39" s="13">
        <v>0</v>
      </c>
      <c r="Q39" s="13">
        <v>1</v>
      </c>
      <c r="R39" s="13">
        <v>1</v>
      </c>
      <c r="S39" s="13">
        <v>1</v>
      </c>
      <c r="T39" s="13">
        <v>1</v>
      </c>
      <c r="U39" s="13">
        <v>0</v>
      </c>
      <c r="V39" s="13">
        <v>0</v>
      </c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29"/>
      <c r="BF39" s="1" t="str">
        <f t="shared" si="4"/>
        <v>-</v>
      </c>
      <c r="BG39" s="1" t="str">
        <f t="shared" si="5"/>
        <v>-</v>
      </c>
      <c r="BH39" s="1">
        <v>30</v>
      </c>
      <c r="BI39" s="1">
        <f>COUNTIF('Ввод данных'!$BG$9:$BG$308,BH39)</f>
        <v>0</v>
      </c>
      <c r="BJ39" s="1">
        <v>31</v>
      </c>
      <c r="BK39" s="1">
        <f t="shared" si="6"/>
        <v>0</v>
      </c>
      <c r="BL39" s="7" t="str">
        <f t="shared" si="7"/>
        <v>-</v>
      </c>
      <c r="BM39" s="7" t="str">
        <f>IF(BG39="-","-",(BG39-Результат!P$11)*(BG39-Результат!P$11))</f>
        <v>-</v>
      </c>
      <c r="BN39" s="7" t="e">
        <f>_xlfn.NORM.DIST(BH39,Результат!$P$11,Результат!$P$12,FALSE)*100</f>
        <v>#NUM!</v>
      </c>
      <c r="BO39" s="7">
        <f t="shared" si="8"/>
        <v>0</v>
      </c>
    </row>
    <row r="40" spans="1:67" x14ac:dyDescent="0.25">
      <c r="A40" s="13">
        <v>5007</v>
      </c>
      <c r="B40" s="16" t="str">
        <f t="shared" si="1"/>
        <v/>
      </c>
      <c r="C40" s="22" t="str">
        <f t="shared" si="2"/>
        <v/>
      </c>
      <c r="D40" s="27" t="str">
        <f t="shared" si="3"/>
        <v/>
      </c>
      <c r="E40" s="13">
        <v>4</v>
      </c>
      <c r="G40" s="13">
        <v>1</v>
      </c>
      <c r="H40" s="13">
        <v>1</v>
      </c>
      <c r="I40" s="13">
        <v>0</v>
      </c>
      <c r="J40" s="13">
        <v>1</v>
      </c>
      <c r="K40" s="13">
        <v>1</v>
      </c>
      <c r="L40" s="13">
        <v>0</v>
      </c>
      <c r="M40" s="13">
        <v>1</v>
      </c>
      <c r="N40" s="13">
        <v>0</v>
      </c>
      <c r="O40" s="13">
        <v>2</v>
      </c>
      <c r="P40" s="13">
        <v>0</v>
      </c>
      <c r="Q40" s="13">
        <v>1</v>
      </c>
      <c r="R40" s="13">
        <v>1</v>
      </c>
      <c r="S40" s="13">
        <v>1</v>
      </c>
      <c r="T40" s="13">
        <v>1</v>
      </c>
      <c r="U40" s="13">
        <v>0</v>
      </c>
      <c r="V40" s="13">
        <v>0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29"/>
      <c r="BF40" s="1" t="str">
        <f t="shared" si="4"/>
        <v>-</v>
      </c>
      <c r="BG40" s="1" t="str">
        <f t="shared" si="5"/>
        <v>-</v>
      </c>
      <c r="BH40" s="1">
        <v>31</v>
      </c>
      <c r="BI40" s="1">
        <f>COUNTIF('Ввод данных'!$BG$9:$BG$308,BH40)</f>
        <v>0</v>
      </c>
      <c r="BJ40" s="1">
        <v>32</v>
      </c>
      <c r="BK40" s="1">
        <f t="shared" si="6"/>
        <v>0</v>
      </c>
      <c r="BL40" s="7" t="str">
        <f t="shared" si="7"/>
        <v>-</v>
      </c>
      <c r="BM40" s="7" t="str">
        <f>IF(BG40="-","-",(BG40-Результат!P$11)*(BG40-Результат!P$11))</f>
        <v>-</v>
      </c>
      <c r="BN40" s="7" t="e">
        <f>_xlfn.NORM.DIST(BH40,Результат!$P$11,Результат!$P$12,FALSE)*100</f>
        <v>#NUM!</v>
      </c>
      <c r="BO40" s="7">
        <f t="shared" si="8"/>
        <v>0</v>
      </c>
    </row>
    <row r="41" spans="1:67" x14ac:dyDescent="0.25">
      <c r="A41" s="13">
        <v>5008</v>
      </c>
      <c r="B41" s="16" t="str">
        <f t="shared" si="1"/>
        <v/>
      </c>
      <c r="C41" s="22" t="str">
        <f t="shared" si="2"/>
        <v/>
      </c>
      <c r="D41" s="27" t="str">
        <f t="shared" si="3"/>
        <v/>
      </c>
      <c r="E41" s="13">
        <v>3</v>
      </c>
      <c r="G41" s="13">
        <v>1</v>
      </c>
      <c r="H41" s="13">
        <v>1</v>
      </c>
      <c r="I41" s="13">
        <v>0</v>
      </c>
      <c r="J41" s="13">
        <v>1</v>
      </c>
      <c r="K41" s="13">
        <v>1</v>
      </c>
      <c r="L41" s="13">
        <v>0</v>
      </c>
      <c r="M41" s="13">
        <v>1</v>
      </c>
      <c r="N41" s="13">
        <v>0</v>
      </c>
      <c r="O41" s="13">
        <v>0</v>
      </c>
      <c r="P41" s="13">
        <v>0</v>
      </c>
      <c r="Q41" s="13">
        <v>1</v>
      </c>
      <c r="R41" s="13">
        <v>1</v>
      </c>
      <c r="S41" s="13">
        <v>0</v>
      </c>
      <c r="T41" s="13">
        <v>1</v>
      </c>
      <c r="U41" s="13">
        <v>0</v>
      </c>
      <c r="V41" s="13">
        <v>0</v>
      </c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29"/>
      <c r="BF41" s="1" t="str">
        <f t="shared" si="4"/>
        <v>-</v>
      </c>
      <c r="BG41" s="1" t="str">
        <f t="shared" si="5"/>
        <v>-</v>
      </c>
      <c r="BH41" s="1">
        <v>32</v>
      </c>
      <c r="BI41" s="1">
        <f>COUNTIF('Ввод данных'!$BG$9:$BG$308,BH41)</f>
        <v>0</v>
      </c>
      <c r="BJ41" s="1">
        <v>33</v>
      </c>
      <c r="BK41" s="1">
        <f t="shared" si="6"/>
        <v>0</v>
      </c>
      <c r="BL41" s="7" t="str">
        <f t="shared" si="7"/>
        <v>-</v>
      </c>
      <c r="BM41" s="7" t="str">
        <f>IF(BG41="-","-",(BG41-Результат!P$11)*(BG41-Результат!P$11))</f>
        <v>-</v>
      </c>
      <c r="BN41" s="7" t="e">
        <f>_xlfn.NORM.DIST(BH41,Результат!$P$11,Результат!$P$12,FALSE)*100</f>
        <v>#NUM!</v>
      </c>
      <c r="BO41" s="7">
        <f t="shared" si="8"/>
        <v>0</v>
      </c>
    </row>
    <row r="42" spans="1:67" x14ac:dyDescent="0.25">
      <c r="A42" s="13">
        <v>5009</v>
      </c>
      <c r="B42" s="16" t="str">
        <f t="shared" si="1"/>
        <v/>
      </c>
      <c r="C42" s="22" t="str">
        <f t="shared" si="2"/>
        <v/>
      </c>
      <c r="D42" s="27" t="str">
        <f t="shared" si="3"/>
        <v/>
      </c>
      <c r="E42" s="13">
        <v>4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2</v>
      </c>
      <c r="M42" s="13">
        <v>1</v>
      </c>
      <c r="N42" s="13">
        <v>1</v>
      </c>
      <c r="O42" s="13">
        <v>2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0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29"/>
      <c r="BF42" s="1" t="str">
        <f t="shared" si="4"/>
        <v>-</v>
      </c>
      <c r="BG42" s="1" t="str">
        <f t="shared" si="5"/>
        <v>-</v>
      </c>
      <c r="BH42" s="1">
        <v>33</v>
      </c>
      <c r="BI42" s="1">
        <f>COUNTIF('Ввод данных'!$BG$9:$BG$308,BH42)</f>
        <v>0</v>
      </c>
      <c r="BJ42" s="1">
        <v>34</v>
      </c>
      <c r="BK42" s="1">
        <f t="shared" si="6"/>
        <v>0</v>
      </c>
      <c r="BL42" s="7" t="str">
        <f t="shared" si="7"/>
        <v>-</v>
      </c>
      <c r="BM42" s="7" t="str">
        <f>IF(BG42="-","-",(BG42-Результат!P$11)*(BG42-Результат!P$11))</f>
        <v>-</v>
      </c>
      <c r="BN42" s="7" t="e">
        <f>_xlfn.NORM.DIST(BH42,Результат!$P$11,Результат!$P$12,FALSE)*100</f>
        <v>#NUM!</v>
      </c>
      <c r="BO42" s="7">
        <f t="shared" si="8"/>
        <v>0</v>
      </c>
    </row>
    <row r="43" spans="1:67" x14ac:dyDescent="0.25">
      <c r="A43" s="13">
        <v>5010</v>
      </c>
      <c r="B43" s="16" t="str">
        <f t="shared" si="1"/>
        <v/>
      </c>
      <c r="C43" s="22" t="str">
        <f t="shared" si="2"/>
        <v/>
      </c>
      <c r="D43" s="27" t="str">
        <f t="shared" si="3"/>
        <v/>
      </c>
      <c r="E43" s="13">
        <v>4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2</v>
      </c>
      <c r="M43" s="13">
        <v>0</v>
      </c>
      <c r="N43" s="13">
        <v>1</v>
      </c>
      <c r="O43" s="13">
        <v>2</v>
      </c>
      <c r="P43" s="13">
        <v>2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0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29"/>
      <c r="BF43" s="1" t="str">
        <f t="shared" si="4"/>
        <v>-</v>
      </c>
      <c r="BG43" s="1" t="str">
        <f t="shared" si="5"/>
        <v>-</v>
      </c>
      <c r="BH43" s="1">
        <v>34</v>
      </c>
      <c r="BI43" s="1">
        <f>COUNTIF('Ввод данных'!$BG$9:$BG$308,BH43)</f>
        <v>0</v>
      </c>
      <c r="BJ43" s="1">
        <v>35</v>
      </c>
      <c r="BK43" s="1">
        <f t="shared" si="6"/>
        <v>0</v>
      </c>
      <c r="BL43" s="7" t="str">
        <f t="shared" si="7"/>
        <v>-</v>
      </c>
      <c r="BM43" s="7" t="str">
        <f>IF(BG43="-","-",(BG43-Результат!P$11)*(BG43-Результат!P$11))</f>
        <v>-</v>
      </c>
      <c r="BN43" s="7" t="e">
        <f>_xlfn.NORM.DIST(BH43,Результат!$P$11,Результат!$P$12,FALSE)*100</f>
        <v>#NUM!</v>
      </c>
      <c r="BO43" s="7">
        <f t="shared" si="8"/>
        <v>0</v>
      </c>
    </row>
    <row r="44" spans="1:67" x14ac:dyDescent="0.25">
      <c r="A44" s="13"/>
      <c r="B44" s="16" t="str">
        <f t="shared" si="1"/>
        <v/>
      </c>
      <c r="C44" s="22" t="str">
        <f t="shared" si="2"/>
        <v/>
      </c>
      <c r="D44" s="27" t="str">
        <f t="shared" si="3"/>
        <v/>
      </c>
      <c r="E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29"/>
      <c r="BF44" s="1" t="str">
        <f t="shared" si="4"/>
        <v>-</v>
      </c>
      <c r="BG44" s="1" t="str">
        <f t="shared" si="5"/>
        <v>-</v>
      </c>
      <c r="BH44" s="1">
        <v>35</v>
      </c>
      <c r="BI44" s="1">
        <f>COUNTIF('Ввод данных'!$BG$9:$BG$308,BH44)</f>
        <v>0</v>
      </c>
      <c r="BJ44" s="1">
        <v>36</v>
      </c>
      <c r="BK44" s="1">
        <f t="shared" si="6"/>
        <v>0</v>
      </c>
      <c r="BL44" s="7" t="str">
        <f t="shared" si="7"/>
        <v>-</v>
      </c>
      <c r="BM44" s="7" t="str">
        <f>IF(BG44="-","-",(BG44-Результат!P$11)*(BG44-Результат!P$11))</f>
        <v>-</v>
      </c>
      <c r="BN44" s="7" t="e">
        <f>_xlfn.NORM.DIST(BH44,Результат!$P$11,Результат!$P$12,FALSE)*100</f>
        <v>#NUM!</v>
      </c>
      <c r="BO44" s="7">
        <f t="shared" si="8"/>
        <v>0</v>
      </c>
    </row>
    <row r="45" spans="1:67" x14ac:dyDescent="0.25">
      <c r="A45" s="13"/>
      <c r="B45" s="16" t="str">
        <f t="shared" si="1"/>
        <v/>
      </c>
      <c r="C45" s="22" t="str">
        <f t="shared" si="2"/>
        <v/>
      </c>
      <c r="D45" s="27" t="str">
        <f t="shared" si="3"/>
        <v/>
      </c>
      <c r="E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29"/>
      <c r="BF45" s="1" t="str">
        <f t="shared" si="4"/>
        <v>-</v>
      </c>
      <c r="BG45" s="1" t="str">
        <f t="shared" si="5"/>
        <v>-</v>
      </c>
      <c r="BH45" s="1">
        <v>36</v>
      </c>
      <c r="BI45" s="1">
        <f>COUNTIF('Ввод данных'!$BG$9:$BG$308,BH45)</f>
        <v>0</v>
      </c>
      <c r="BJ45" s="1">
        <v>37</v>
      </c>
      <c r="BK45" s="1">
        <f t="shared" si="6"/>
        <v>0</v>
      </c>
      <c r="BL45" s="7" t="str">
        <f t="shared" si="7"/>
        <v>-</v>
      </c>
      <c r="BM45" s="7" t="str">
        <f>IF(BG45="-","-",(BG45-Результат!P$11)*(BG45-Результат!P$11))</f>
        <v>-</v>
      </c>
      <c r="BN45" s="7" t="e">
        <f>_xlfn.NORM.DIST(BH45,Результат!$P$11,Результат!$P$12,FALSE)*100</f>
        <v>#NUM!</v>
      </c>
      <c r="BO45" s="7">
        <f t="shared" si="8"/>
        <v>0</v>
      </c>
    </row>
    <row r="46" spans="1:67" x14ac:dyDescent="0.25">
      <c r="A46" s="13"/>
      <c r="B46" s="16" t="str">
        <f t="shared" si="1"/>
        <v/>
      </c>
      <c r="C46" s="22" t="str">
        <f t="shared" si="2"/>
        <v/>
      </c>
      <c r="D46" s="27" t="str">
        <f t="shared" si="3"/>
        <v/>
      </c>
      <c r="E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29"/>
      <c r="BF46" s="1" t="str">
        <f t="shared" si="4"/>
        <v>-</v>
      </c>
      <c r="BG46" s="1" t="str">
        <f t="shared" si="5"/>
        <v>-</v>
      </c>
      <c r="BH46" s="1">
        <v>37</v>
      </c>
      <c r="BI46" s="1">
        <f>COUNTIF('Ввод данных'!$BG$9:$BG$308,BH46)</f>
        <v>0</v>
      </c>
      <c r="BJ46" s="1">
        <v>38</v>
      </c>
      <c r="BK46" s="1">
        <f t="shared" si="6"/>
        <v>0</v>
      </c>
      <c r="BL46" s="7" t="str">
        <f t="shared" si="7"/>
        <v>-</v>
      </c>
      <c r="BM46" s="7" t="str">
        <f>IF(BG46="-","-",(BG46-Результат!P$11)*(BG46-Результат!P$11))</f>
        <v>-</v>
      </c>
      <c r="BN46" s="7" t="e">
        <f>_xlfn.NORM.DIST(BH46,Результат!$P$11,Результат!$P$12,FALSE)*100</f>
        <v>#NUM!</v>
      </c>
      <c r="BO46" s="7">
        <f t="shared" si="8"/>
        <v>0</v>
      </c>
    </row>
    <row r="47" spans="1:67" x14ac:dyDescent="0.25">
      <c r="A47" s="13"/>
      <c r="B47" s="16" t="str">
        <f t="shared" si="1"/>
        <v/>
      </c>
      <c r="C47" s="22" t="str">
        <f t="shared" si="2"/>
        <v/>
      </c>
      <c r="D47" s="27" t="str">
        <f t="shared" si="3"/>
        <v/>
      </c>
      <c r="E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9"/>
      <c r="BF47" s="1" t="str">
        <f t="shared" si="4"/>
        <v>-</v>
      </c>
      <c r="BG47" s="1" t="str">
        <f t="shared" si="5"/>
        <v>-</v>
      </c>
      <c r="BH47" s="1">
        <v>38</v>
      </c>
      <c r="BI47" s="1">
        <f>COUNTIF('Ввод данных'!$BG$9:$BG$308,BH47)</f>
        <v>0</v>
      </c>
      <c r="BJ47" s="1">
        <v>39</v>
      </c>
      <c r="BK47" s="1">
        <f t="shared" si="6"/>
        <v>0</v>
      </c>
      <c r="BL47" s="7" t="str">
        <f t="shared" si="7"/>
        <v>-</v>
      </c>
      <c r="BM47" s="7" t="str">
        <f>IF(BG47="-","-",(BG47-Результат!P$11)*(BG47-Результат!P$11))</f>
        <v>-</v>
      </c>
      <c r="BN47" s="7" t="e">
        <f>_xlfn.NORM.DIST(BH47,Результат!$P$11,Результат!$P$12,FALSE)*100</f>
        <v>#NUM!</v>
      </c>
      <c r="BO47" s="7">
        <f t="shared" si="8"/>
        <v>0</v>
      </c>
    </row>
    <row r="48" spans="1:67" x14ac:dyDescent="0.25">
      <c r="A48" s="13"/>
      <c r="B48" s="16" t="str">
        <f t="shared" si="1"/>
        <v/>
      </c>
      <c r="C48" s="22" t="str">
        <f t="shared" si="2"/>
        <v/>
      </c>
      <c r="D48" s="27" t="str">
        <f t="shared" si="3"/>
        <v/>
      </c>
      <c r="E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29"/>
      <c r="BF48" s="1" t="str">
        <f t="shared" si="4"/>
        <v>-</v>
      </c>
      <c r="BG48" s="1" t="str">
        <f t="shared" si="5"/>
        <v>-</v>
      </c>
      <c r="BH48" s="1">
        <v>39</v>
      </c>
      <c r="BI48" s="1">
        <f>COUNTIF('Ввод данных'!$BG$9:$BG$308,BH48)</f>
        <v>0</v>
      </c>
      <c r="BJ48" s="1">
        <v>40</v>
      </c>
      <c r="BK48" s="1">
        <f t="shared" si="6"/>
        <v>0</v>
      </c>
      <c r="BL48" s="7" t="str">
        <f t="shared" si="7"/>
        <v>-</v>
      </c>
      <c r="BM48" s="7" t="str">
        <f>IF(BG48="-","-",(BG48-Результат!P$11)*(BG48-Результат!P$11))</f>
        <v>-</v>
      </c>
      <c r="BN48" s="7" t="e">
        <f>_xlfn.NORM.DIST(BH48,Результат!$P$11,Результат!$P$12,FALSE)*100</f>
        <v>#NUM!</v>
      </c>
      <c r="BO48" s="7">
        <f t="shared" si="8"/>
        <v>0</v>
      </c>
    </row>
    <row r="49" spans="1:67" x14ac:dyDescent="0.25">
      <c r="A49" s="13"/>
      <c r="B49" s="16" t="str">
        <f t="shared" si="1"/>
        <v/>
      </c>
      <c r="C49" s="22" t="str">
        <f t="shared" si="2"/>
        <v/>
      </c>
      <c r="D49" s="27" t="str">
        <f t="shared" si="3"/>
        <v/>
      </c>
      <c r="E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29"/>
      <c r="BF49" s="1" t="str">
        <f t="shared" si="4"/>
        <v>-</v>
      </c>
      <c r="BG49" s="1" t="str">
        <f t="shared" si="5"/>
        <v>-</v>
      </c>
      <c r="BH49" s="1">
        <v>40</v>
      </c>
      <c r="BI49" s="1">
        <f>COUNTIF('Ввод данных'!$BG$9:$BG$308,BH49)</f>
        <v>0</v>
      </c>
      <c r="BJ49" s="1">
        <v>41</v>
      </c>
      <c r="BK49" s="1">
        <f t="shared" si="6"/>
        <v>0</v>
      </c>
      <c r="BL49" s="7" t="str">
        <f t="shared" si="7"/>
        <v>-</v>
      </c>
      <c r="BM49" s="7" t="str">
        <f>IF(BG49="-","-",(BG49-Результат!P$11)*(BG49-Результат!P$11))</f>
        <v>-</v>
      </c>
      <c r="BN49" s="7" t="e">
        <f>_xlfn.NORM.DIST(BH49,Результат!$P$11,Результат!$P$12,FALSE)*100</f>
        <v>#NUM!</v>
      </c>
      <c r="BO49" s="7">
        <f t="shared" si="8"/>
        <v>0</v>
      </c>
    </row>
    <row r="50" spans="1:67" x14ac:dyDescent="0.25">
      <c r="A50" s="13"/>
      <c r="B50" s="16" t="str">
        <f t="shared" si="1"/>
        <v/>
      </c>
      <c r="C50" s="22" t="str">
        <f t="shared" si="2"/>
        <v/>
      </c>
      <c r="D50" s="27" t="str">
        <f t="shared" si="3"/>
        <v/>
      </c>
      <c r="E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29"/>
      <c r="BF50" s="1" t="str">
        <f t="shared" si="4"/>
        <v>-</v>
      </c>
      <c r="BG50" s="1" t="str">
        <f t="shared" si="5"/>
        <v>-</v>
      </c>
      <c r="BH50" s="1">
        <v>41</v>
      </c>
      <c r="BI50" s="1">
        <f>COUNTIF('Ввод данных'!$BG$9:$BG$308,BH50)</f>
        <v>0</v>
      </c>
      <c r="BJ50" s="1">
        <v>42</v>
      </c>
      <c r="BK50" s="1">
        <f t="shared" si="6"/>
        <v>0</v>
      </c>
      <c r="BL50" s="7" t="str">
        <f t="shared" si="7"/>
        <v>-</v>
      </c>
      <c r="BM50" s="7" t="str">
        <f>IF(BG50="-","-",(BG50-Результат!P$11)*(BG50-Результат!P$11))</f>
        <v>-</v>
      </c>
      <c r="BN50" s="7" t="e">
        <f>_xlfn.NORM.DIST(BH50,Результат!$P$11,Результат!$P$12,FALSE)*100</f>
        <v>#NUM!</v>
      </c>
      <c r="BO50" s="7">
        <f t="shared" si="8"/>
        <v>0</v>
      </c>
    </row>
    <row r="51" spans="1:67" x14ac:dyDescent="0.25">
      <c r="A51" s="13"/>
      <c r="B51" s="16" t="str">
        <f t="shared" si="1"/>
        <v/>
      </c>
      <c r="C51" s="22" t="str">
        <f t="shared" si="2"/>
        <v/>
      </c>
      <c r="D51" s="27" t="str">
        <f t="shared" si="3"/>
        <v/>
      </c>
      <c r="E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29"/>
      <c r="BF51" s="1" t="str">
        <f t="shared" si="4"/>
        <v>-</v>
      </c>
      <c r="BG51" s="1" t="str">
        <f t="shared" si="5"/>
        <v>-</v>
      </c>
      <c r="BH51" s="1">
        <v>42</v>
      </c>
      <c r="BI51" s="1">
        <f>COUNTIF('Ввод данных'!$BG$9:$BG$308,BH51)</f>
        <v>0</v>
      </c>
      <c r="BJ51" s="1">
        <v>43</v>
      </c>
      <c r="BK51" s="1">
        <f t="shared" si="6"/>
        <v>0</v>
      </c>
      <c r="BL51" s="7" t="str">
        <f t="shared" si="7"/>
        <v>-</v>
      </c>
      <c r="BM51" s="7" t="str">
        <f>IF(BG51="-","-",(BG51-Результат!P$11)*(BG51-Результат!P$11))</f>
        <v>-</v>
      </c>
      <c r="BN51" s="7" t="e">
        <f>_xlfn.NORM.DIST(BH51,Результат!$P$11,Результат!$P$12,FALSE)*100</f>
        <v>#NUM!</v>
      </c>
      <c r="BO51" s="7">
        <f t="shared" si="8"/>
        <v>0</v>
      </c>
    </row>
    <row r="52" spans="1:67" x14ac:dyDescent="0.25">
      <c r="A52" s="13"/>
      <c r="B52" s="16" t="str">
        <f t="shared" si="1"/>
        <v/>
      </c>
      <c r="C52" s="22" t="str">
        <f t="shared" si="2"/>
        <v/>
      </c>
      <c r="D52" s="27" t="str">
        <f t="shared" si="3"/>
        <v/>
      </c>
      <c r="E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29"/>
      <c r="BF52" s="1" t="str">
        <f t="shared" si="4"/>
        <v>-</v>
      </c>
      <c r="BG52" s="1" t="str">
        <f t="shared" si="5"/>
        <v>-</v>
      </c>
      <c r="BH52" s="1">
        <v>43</v>
      </c>
      <c r="BI52" s="1">
        <f>COUNTIF('Ввод данных'!$BG$9:$BG$308,BH52)</f>
        <v>0</v>
      </c>
      <c r="BJ52" s="1">
        <v>44</v>
      </c>
      <c r="BK52" s="1">
        <f t="shared" si="6"/>
        <v>0</v>
      </c>
      <c r="BL52" s="7" t="str">
        <f t="shared" si="7"/>
        <v>-</v>
      </c>
      <c r="BM52" s="7" t="str">
        <f>IF(BG52="-","-",(BG52-Результат!P$11)*(BG52-Результат!P$11))</f>
        <v>-</v>
      </c>
      <c r="BN52" s="7" t="e">
        <f>_xlfn.NORM.DIST(BH52,Результат!$P$11,Результат!$P$12,FALSE)*100</f>
        <v>#NUM!</v>
      </c>
      <c r="BO52" s="7">
        <f t="shared" si="8"/>
        <v>0</v>
      </c>
    </row>
    <row r="53" spans="1:67" x14ac:dyDescent="0.25">
      <c r="A53" s="13"/>
      <c r="B53" s="16" t="str">
        <f t="shared" si="1"/>
        <v/>
      </c>
      <c r="C53" s="22" t="str">
        <f t="shared" si="2"/>
        <v/>
      </c>
      <c r="D53" s="27" t="str">
        <f t="shared" si="3"/>
        <v/>
      </c>
      <c r="E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29"/>
      <c r="BF53" s="1" t="str">
        <f t="shared" si="4"/>
        <v>-</v>
      </c>
      <c r="BG53" s="1" t="str">
        <f t="shared" si="5"/>
        <v>-</v>
      </c>
      <c r="BH53" s="1">
        <v>44</v>
      </c>
      <c r="BI53" s="1">
        <f>COUNTIF('Ввод данных'!$BG$9:$BG$308,BH53)</f>
        <v>0</v>
      </c>
      <c r="BJ53" s="1">
        <v>45</v>
      </c>
      <c r="BK53" s="1">
        <f t="shared" si="6"/>
        <v>0</v>
      </c>
      <c r="BL53" s="7" t="str">
        <f t="shared" si="7"/>
        <v>-</v>
      </c>
      <c r="BM53" s="7" t="str">
        <f>IF(BG53="-","-",(BG53-Результат!P$11)*(BG53-Результат!P$11))</f>
        <v>-</v>
      </c>
      <c r="BN53" s="7" t="e">
        <f>_xlfn.NORM.DIST(BH53,Результат!$P$11,Результат!$P$12,FALSE)*100</f>
        <v>#NUM!</v>
      </c>
      <c r="BO53" s="7">
        <f t="shared" si="8"/>
        <v>0</v>
      </c>
    </row>
    <row r="54" spans="1:67" x14ac:dyDescent="0.25">
      <c r="A54" s="13"/>
      <c r="B54" s="16" t="str">
        <f t="shared" si="1"/>
        <v/>
      </c>
      <c r="C54" s="22" t="str">
        <f t="shared" si="2"/>
        <v/>
      </c>
      <c r="D54" s="27" t="str">
        <f t="shared" si="3"/>
        <v/>
      </c>
      <c r="E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29"/>
      <c r="BF54" s="1" t="str">
        <f t="shared" si="4"/>
        <v>-</v>
      </c>
      <c r="BG54" s="1" t="str">
        <f t="shared" si="5"/>
        <v>-</v>
      </c>
      <c r="BH54" s="1">
        <v>45</v>
      </c>
      <c r="BI54" s="1">
        <f>COUNTIF('Ввод данных'!$BG$9:$BG$308,BH54)</f>
        <v>0</v>
      </c>
      <c r="BJ54" s="1">
        <v>46</v>
      </c>
      <c r="BK54" s="1">
        <f t="shared" si="6"/>
        <v>0</v>
      </c>
      <c r="BL54" s="7" t="str">
        <f t="shared" si="7"/>
        <v>-</v>
      </c>
      <c r="BM54" s="7" t="str">
        <f>IF(BG54="-","-",(BG54-Результат!P$11)*(BG54-Результат!P$11))</f>
        <v>-</v>
      </c>
      <c r="BN54" s="7" t="e">
        <f>_xlfn.NORM.DIST(BH54,Результат!$P$11,Результат!$P$12,FALSE)*100</f>
        <v>#NUM!</v>
      </c>
      <c r="BO54" s="7">
        <f t="shared" si="8"/>
        <v>0</v>
      </c>
    </row>
    <row r="55" spans="1:67" x14ac:dyDescent="0.25">
      <c r="A55" s="13"/>
      <c r="B55" s="16" t="str">
        <f t="shared" si="1"/>
        <v/>
      </c>
      <c r="C55" s="22" t="str">
        <f t="shared" si="2"/>
        <v/>
      </c>
      <c r="D55" s="27" t="str">
        <f t="shared" si="3"/>
        <v/>
      </c>
      <c r="E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29"/>
      <c r="BF55" s="1" t="str">
        <f t="shared" si="4"/>
        <v>-</v>
      </c>
      <c r="BG55" s="1" t="str">
        <f t="shared" si="5"/>
        <v>-</v>
      </c>
      <c r="BH55" s="1">
        <v>46</v>
      </c>
      <c r="BI55" s="1">
        <f>COUNTIF('Ввод данных'!$BG$9:$BG$308,BH55)</f>
        <v>0</v>
      </c>
      <c r="BJ55" s="1">
        <v>47</v>
      </c>
      <c r="BK55" s="1">
        <f t="shared" si="6"/>
        <v>0</v>
      </c>
      <c r="BL55" s="7" t="str">
        <f t="shared" si="7"/>
        <v>-</v>
      </c>
      <c r="BM55" s="7" t="str">
        <f>IF(BG55="-","-",(BG55-Результат!P$11)*(BG55-Результат!P$11))</f>
        <v>-</v>
      </c>
      <c r="BN55" s="7" t="e">
        <f>_xlfn.NORM.DIST(BH55,Результат!$P$11,Результат!$P$12,FALSE)*100</f>
        <v>#NUM!</v>
      </c>
      <c r="BO55" s="7">
        <f t="shared" si="8"/>
        <v>0</v>
      </c>
    </row>
    <row r="56" spans="1:67" x14ac:dyDescent="0.25">
      <c r="A56" s="13"/>
      <c r="B56" s="16" t="str">
        <f t="shared" si="1"/>
        <v/>
      </c>
      <c r="C56" s="22" t="str">
        <f t="shared" si="2"/>
        <v/>
      </c>
      <c r="D56" s="27" t="str">
        <f t="shared" si="3"/>
        <v/>
      </c>
      <c r="E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29"/>
      <c r="BF56" s="1" t="str">
        <f t="shared" si="4"/>
        <v>-</v>
      </c>
      <c r="BG56" s="1" t="str">
        <f t="shared" si="5"/>
        <v>-</v>
      </c>
      <c r="BH56" s="1">
        <v>47</v>
      </c>
      <c r="BI56" s="1">
        <f>COUNTIF('Ввод данных'!$BG$9:$BG$308,BH56)</f>
        <v>0</v>
      </c>
      <c r="BJ56" s="1">
        <v>48</v>
      </c>
      <c r="BK56" s="1">
        <f t="shared" si="6"/>
        <v>0</v>
      </c>
      <c r="BL56" s="7" t="str">
        <f t="shared" si="7"/>
        <v>-</v>
      </c>
      <c r="BM56" s="7" t="str">
        <f>IF(BG56="-","-",(BG56-Результат!P$11)*(BG56-Результат!P$11))</f>
        <v>-</v>
      </c>
      <c r="BN56" s="7" t="e">
        <f>_xlfn.NORM.DIST(BH56,Результат!$P$11,Результат!$P$12,FALSE)*100</f>
        <v>#NUM!</v>
      </c>
      <c r="BO56" s="7">
        <f t="shared" si="8"/>
        <v>0</v>
      </c>
    </row>
    <row r="57" spans="1:67" x14ac:dyDescent="0.25">
      <c r="A57" s="13"/>
      <c r="B57" s="16" t="str">
        <f t="shared" si="1"/>
        <v/>
      </c>
      <c r="C57" s="22" t="str">
        <f t="shared" si="2"/>
        <v/>
      </c>
      <c r="D57" s="27" t="str">
        <f t="shared" si="3"/>
        <v/>
      </c>
      <c r="E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29"/>
      <c r="BF57" s="1" t="str">
        <f t="shared" si="4"/>
        <v>-</v>
      </c>
      <c r="BG57" s="1" t="str">
        <f t="shared" si="5"/>
        <v>-</v>
      </c>
      <c r="BH57" s="1">
        <v>48</v>
      </c>
      <c r="BI57" s="1">
        <f>COUNTIF('Ввод данных'!$BG$9:$BG$308,BH57)</f>
        <v>0</v>
      </c>
      <c r="BJ57" s="1">
        <v>49</v>
      </c>
      <c r="BK57" s="1">
        <f t="shared" si="6"/>
        <v>0</v>
      </c>
      <c r="BL57" s="7" t="str">
        <f t="shared" si="7"/>
        <v>-</v>
      </c>
      <c r="BM57" s="7" t="str">
        <f>IF(BG57="-","-",(BG57-Результат!P$11)*(BG57-Результат!P$11))</f>
        <v>-</v>
      </c>
      <c r="BN57" s="7" t="e">
        <f>_xlfn.NORM.DIST(BH57,Результат!$P$11,Результат!$P$12,FALSE)*100</f>
        <v>#NUM!</v>
      </c>
      <c r="BO57" s="7">
        <f t="shared" si="8"/>
        <v>0</v>
      </c>
    </row>
    <row r="58" spans="1:67" x14ac:dyDescent="0.25">
      <c r="A58" s="13"/>
      <c r="B58" s="16" t="str">
        <f t="shared" si="1"/>
        <v/>
      </c>
      <c r="C58" s="22" t="str">
        <f t="shared" si="2"/>
        <v/>
      </c>
      <c r="D58" s="27" t="str">
        <f t="shared" si="3"/>
        <v/>
      </c>
      <c r="E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29"/>
      <c r="BF58" s="1" t="str">
        <f t="shared" si="4"/>
        <v>-</v>
      </c>
      <c r="BG58" s="1" t="str">
        <f t="shared" si="5"/>
        <v>-</v>
      </c>
      <c r="BH58" s="1">
        <v>49</v>
      </c>
      <c r="BI58" s="1">
        <f>COUNTIF('Ввод данных'!$BG$9:$BG$308,BH58)</f>
        <v>0</v>
      </c>
      <c r="BJ58" s="1">
        <v>50</v>
      </c>
      <c r="BK58" s="1">
        <f t="shared" si="6"/>
        <v>0</v>
      </c>
      <c r="BL58" s="7" t="str">
        <f t="shared" si="7"/>
        <v>-</v>
      </c>
      <c r="BM58" s="7" t="str">
        <f>IF(BG58="-","-",(BG58-Результат!P$11)*(BG58-Результат!P$11))</f>
        <v>-</v>
      </c>
      <c r="BN58" s="7" t="e">
        <f>_xlfn.NORM.DIST(BH58,Результат!$P$11,Результат!$P$12,FALSE)*100</f>
        <v>#NUM!</v>
      </c>
      <c r="BO58" s="7">
        <f t="shared" si="8"/>
        <v>0</v>
      </c>
    </row>
    <row r="59" spans="1:67" x14ac:dyDescent="0.25">
      <c r="A59" s="13"/>
      <c r="B59" s="16" t="str">
        <f t="shared" si="1"/>
        <v/>
      </c>
      <c r="C59" s="22" t="str">
        <f t="shared" si="2"/>
        <v/>
      </c>
      <c r="D59" s="27" t="str">
        <f t="shared" si="3"/>
        <v/>
      </c>
      <c r="E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29"/>
      <c r="BF59" s="1" t="str">
        <f t="shared" si="4"/>
        <v>-</v>
      </c>
      <c r="BG59" s="1" t="str">
        <f t="shared" si="5"/>
        <v>-</v>
      </c>
      <c r="BH59" s="1">
        <v>50</v>
      </c>
      <c r="BI59" s="1">
        <f>COUNTIF('Ввод данных'!$BG$9:$BG$308,BH59)</f>
        <v>0</v>
      </c>
      <c r="BJ59" s="1">
        <v>51</v>
      </c>
      <c r="BK59" s="1">
        <f t="shared" si="6"/>
        <v>0</v>
      </c>
      <c r="BL59" s="7" t="str">
        <f t="shared" si="7"/>
        <v>-</v>
      </c>
      <c r="BM59" s="7" t="str">
        <f>IF(BG59="-","-",(BG59-Результат!P$11)*(BG59-Результат!P$11))</f>
        <v>-</v>
      </c>
      <c r="BN59" s="7" t="e">
        <f>_xlfn.NORM.DIST(BH59,Результат!$P$11,Результат!$P$12,FALSE)*100</f>
        <v>#NUM!</v>
      </c>
      <c r="BO59" s="7">
        <f t="shared" si="8"/>
        <v>0</v>
      </c>
    </row>
    <row r="60" spans="1:67" x14ac:dyDescent="0.25">
      <c r="A60" s="13"/>
      <c r="B60" s="16" t="str">
        <f t="shared" si="1"/>
        <v/>
      </c>
      <c r="C60" s="22" t="str">
        <f t="shared" si="2"/>
        <v/>
      </c>
      <c r="D60" s="27" t="str">
        <f t="shared" si="3"/>
        <v/>
      </c>
      <c r="E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29"/>
      <c r="BF60" s="1" t="str">
        <f t="shared" si="4"/>
        <v>-</v>
      </c>
      <c r="BG60" s="1" t="str">
        <f t="shared" si="5"/>
        <v>-</v>
      </c>
      <c r="BH60" s="1"/>
      <c r="BI60" s="1"/>
      <c r="BJ60" s="1">
        <v>52</v>
      </c>
      <c r="BK60" s="1">
        <f t="shared" si="6"/>
        <v>0</v>
      </c>
      <c r="BL60" s="7" t="str">
        <f t="shared" si="7"/>
        <v>-</v>
      </c>
      <c r="BM60" s="7" t="str">
        <f>IF(BG60="-","-",(BG60-Результат!P$11)*(BG60-Результат!P$11))</f>
        <v>-</v>
      </c>
      <c r="BN60" s="29"/>
    </row>
    <row r="61" spans="1:67" x14ac:dyDescent="0.25">
      <c r="A61" s="13"/>
      <c r="B61" s="16" t="str">
        <f t="shared" si="1"/>
        <v/>
      </c>
      <c r="C61" s="22" t="str">
        <f t="shared" si="2"/>
        <v/>
      </c>
      <c r="D61" s="27" t="str">
        <f t="shared" si="3"/>
        <v/>
      </c>
      <c r="E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29"/>
      <c r="BF61" s="1" t="str">
        <f t="shared" si="4"/>
        <v>-</v>
      </c>
      <c r="BG61" s="1" t="str">
        <f t="shared" si="5"/>
        <v>-</v>
      </c>
      <c r="BH61" s="1"/>
      <c r="BI61" s="1"/>
      <c r="BJ61" s="1">
        <v>53</v>
      </c>
      <c r="BK61" s="1">
        <f t="shared" si="6"/>
        <v>0</v>
      </c>
      <c r="BL61" s="7" t="str">
        <f t="shared" si="7"/>
        <v>-</v>
      </c>
      <c r="BM61" s="7" t="str">
        <f>IF(BG61="-","-",(BG61-Результат!P$11)*(BG61-Результат!P$11))</f>
        <v>-</v>
      </c>
      <c r="BN61" s="7"/>
    </row>
    <row r="62" spans="1:67" x14ac:dyDescent="0.25">
      <c r="A62" s="13"/>
      <c r="B62" s="16" t="str">
        <f t="shared" si="1"/>
        <v/>
      </c>
      <c r="C62" s="22" t="str">
        <f t="shared" si="2"/>
        <v/>
      </c>
      <c r="D62" s="27" t="str">
        <f t="shared" si="3"/>
        <v/>
      </c>
      <c r="E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F62" s="1" t="str">
        <f t="shared" si="4"/>
        <v>-</v>
      </c>
      <c r="BG62" s="1" t="str">
        <f t="shared" si="5"/>
        <v>-</v>
      </c>
      <c r="BH62" s="1"/>
      <c r="BI62" s="1"/>
      <c r="BJ62" s="1">
        <v>54</v>
      </c>
      <c r="BK62" s="1">
        <f t="shared" si="6"/>
        <v>0</v>
      </c>
      <c r="BL62" s="7" t="str">
        <f t="shared" si="7"/>
        <v>-</v>
      </c>
      <c r="BM62" s="7" t="str">
        <f>IF(BG62="-","-",(BG62-Результат!P$11)*(BG62-Результат!P$11))</f>
        <v>-</v>
      </c>
      <c r="BN62" s="7"/>
    </row>
    <row r="63" spans="1:67" x14ac:dyDescent="0.25">
      <c r="A63" s="13"/>
      <c r="B63" s="16" t="str">
        <f t="shared" si="1"/>
        <v/>
      </c>
      <c r="C63" s="22" t="str">
        <f t="shared" si="2"/>
        <v/>
      </c>
      <c r="D63" s="27" t="str">
        <f t="shared" si="3"/>
        <v/>
      </c>
      <c r="E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F63" s="1" t="str">
        <f t="shared" si="4"/>
        <v>-</v>
      </c>
      <c r="BG63" s="1" t="str">
        <f t="shared" si="5"/>
        <v>-</v>
      </c>
      <c r="BH63" s="1"/>
      <c r="BI63" s="1"/>
      <c r="BJ63" s="1">
        <v>55</v>
      </c>
      <c r="BK63" s="1">
        <f t="shared" si="6"/>
        <v>0</v>
      </c>
      <c r="BL63" s="7" t="str">
        <f t="shared" si="7"/>
        <v>-</v>
      </c>
      <c r="BM63" s="7" t="str">
        <f>IF(BG63="-","-",(BG63-Результат!P$11)*(BG63-Результат!P$11))</f>
        <v>-</v>
      </c>
    </row>
    <row r="64" spans="1:67" x14ac:dyDescent="0.25">
      <c r="A64" s="13"/>
      <c r="B64" s="16" t="str">
        <f t="shared" si="1"/>
        <v/>
      </c>
      <c r="C64" s="22" t="str">
        <f t="shared" si="2"/>
        <v/>
      </c>
      <c r="D64" s="27" t="str">
        <f t="shared" si="3"/>
        <v/>
      </c>
      <c r="E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F64" s="1" t="str">
        <f t="shared" si="4"/>
        <v>-</v>
      </c>
      <c r="BG64" s="1" t="str">
        <f t="shared" si="5"/>
        <v>-</v>
      </c>
      <c r="BH64" s="1"/>
      <c r="BI64" s="1"/>
      <c r="BJ64" s="1">
        <v>56</v>
      </c>
      <c r="BK64" s="1">
        <f t="shared" si="6"/>
        <v>0</v>
      </c>
      <c r="BL64" s="7" t="str">
        <f t="shared" si="7"/>
        <v>-</v>
      </c>
      <c r="BM64" s="7" t="str">
        <f>IF(BG64="-","-",(BG64-Результат!P$11)*(BG64-Результат!P$11))</f>
        <v>-</v>
      </c>
    </row>
    <row r="65" spans="1:65" x14ac:dyDescent="0.25">
      <c r="A65" s="13"/>
      <c r="B65" s="16" t="str">
        <f t="shared" si="1"/>
        <v/>
      </c>
      <c r="C65" s="22" t="str">
        <f t="shared" si="2"/>
        <v/>
      </c>
      <c r="D65" s="27" t="str">
        <f t="shared" si="3"/>
        <v/>
      </c>
      <c r="E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F65" s="1" t="str">
        <f t="shared" si="4"/>
        <v>-</v>
      </c>
      <c r="BG65" s="1" t="str">
        <f t="shared" si="5"/>
        <v>-</v>
      </c>
      <c r="BH65" s="1"/>
      <c r="BI65" s="1"/>
      <c r="BJ65" s="1">
        <v>57</v>
      </c>
      <c r="BK65" s="1">
        <f t="shared" si="6"/>
        <v>0</v>
      </c>
      <c r="BL65" s="7" t="str">
        <f t="shared" si="7"/>
        <v>-</v>
      </c>
      <c r="BM65" s="7" t="str">
        <f>IF(BG65="-","-",(BG65-Результат!P$11)*(BG65-Результат!P$11))</f>
        <v>-</v>
      </c>
    </row>
    <row r="66" spans="1:65" x14ac:dyDescent="0.25">
      <c r="A66" s="13"/>
      <c r="B66" s="16" t="str">
        <f t="shared" si="1"/>
        <v/>
      </c>
      <c r="C66" s="22" t="str">
        <f t="shared" si="2"/>
        <v/>
      </c>
      <c r="D66" s="27" t="str">
        <f t="shared" si="3"/>
        <v/>
      </c>
      <c r="E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F66" s="1" t="str">
        <f t="shared" si="4"/>
        <v>-</v>
      </c>
      <c r="BG66" s="1" t="str">
        <f t="shared" si="5"/>
        <v>-</v>
      </c>
      <c r="BH66" s="1"/>
      <c r="BI66" s="1"/>
      <c r="BJ66" s="1">
        <v>58</v>
      </c>
      <c r="BK66" s="1">
        <f t="shared" si="6"/>
        <v>0</v>
      </c>
      <c r="BL66" s="7" t="str">
        <f t="shared" si="7"/>
        <v>-</v>
      </c>
      <c r="BM66" s="7" t="str">
        <f>IF(BG66="-","-",(BG66-Результат!P$11)*(BG66-Результат!P$11))</f>
        <v>-</v>
      </c>
    </row>
    <row r="67" spans="1:65" x14ac:dyDescent="0.25">
      <c r="A67" s="13"/>
      <c r="B67" s="16" t="str">
        <f t="shared" si="1"/>
        <v/>
      </c>
      <c r="C67" s="22" t="str">
        <f t="shared" si="2"/>
        <v/>
      </c>
      <c r="D67" s="27" t="str">
        <f t="shared" si="3"/>
        <v/>
      </c>
      <c r="E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F67" s="1" t="str">
        <f t="shared" si="4"/>
        <v>-</v>
      </c>
      <c r="BG67" s="1" t="str">
        <f t="shared" si="5"/>
        <v>-</v>
      </c>
      <c r="BH67" s="1"/>
      <c r="BI67" s="1"/>
      <c r="BJ67" s="1">
        <v>59</v>
      </c>
      <c r="BK67" s="1">
        <f t="shared" si="6"/>
        <v>0</v>
      </c>
      <c r="BL67" s="7" t="str">
        <f t="shared" si="7"/>
        <v>-</v>
      </c>
      <c r="BM67" s="7" t="str">
        <f>IF(BG67="-","-",(BG67-Результат!P$11)*(BG67-Результат!P$11))</f>
        <v>-</v>
      </c>
    </row>
    <row r="68" spans="1:65" x14ac:dyDescent="0.25">
      <c r="A68" s="13"/>
      <c r="B68" s="16" t="str">
        <f t="shared" si="1"/>
        <v/>
      </c>
      <c r="C68" s="22" t="str">
        <f t="shared" si="2"/>
        <v/>
      </c>
      <c r="D68" s="27" t="str">
        <f t="shared" si="3"/>
        <v/>
      </c>
      <c r="E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F68" s="1" t="str">
        <f t="shared" si="4"/>
        <v>-</v>
      </c>
      <c r="BG68" s="1" t="str">
        <f t="shared" si="5"/>
        <v>-</v>
      </c>
      <c r="BH68" s="1"/>
      <c r="BI68" s="1"/>
      <c r="BJ68" s="1">
        <v>60</v>
      </c>
      <c r="BK68" s="1">
        <f t="shared" si="6"/>
        <v>0</v>
      </c>
      <c r="BL68" s="7" t="str">
        <f t="shared" si="7"/>
        <v>-</v>
      </c>
      <c r="BM68" s="7" t="str">
        <f>IF(BG68="-","-",(BG68-Результат!P$11)*(BG68-Результат!P$11))</f>
        <v>-</v>
      </c>
    </row>
    <row r="69" spans="1:65" x14ac:dyDescent="0.25">
      <c r="A69" s="13"/>
      <c r="B69" s="16" t="str">
        <f t="shared" si="1"/>
        <v/>
      </c>
      <c r="C69" s="22" t="str">
        <f t="shared" si="2"/>
        <v/>
      </c>
      <c r="D69" s="27" t="str">
        <f t="shared" si="3"/>
        <v/>
      </c>
      <c r="E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F69" s="1" t="str">
        <f t="shared" si="4"/>
        <v>-</v>
      </c>
      <c r="BG69" s="1" t="str">
        <f t="shared" si="5"/>
        <v>-</v>
      </c>
      <c r="BH69" s="1"/>
      <c r="BI69" s="1"/>
      <c r="BJ69" s="1">
        <v>61</v>
      </c>
      <c r="BK69" s="1">
        <f t="shared" si="6"/>
        <v>0</v>
      </c>
      <c r="BL69" s="7" t="str">
        <f t="shared" si="7"/>
        <v>-</v>
      </c>
      <c r="BM69" s="7" t="str">
        <f>IF(BG69="-","-",(BG69-Результат!P$11)*(BG69-Результат!P$11))</f>
        <v>-</v>
      </c>
    </row>
    <row r="70" spans="1:65" x14ac:dyDescent="0.25">
      <c r="A70" s="13"/>
      <c r="B70" s="16" t="str">
        <f t="shared" si="1"/>
        <v/>
      </c>
      <c r="C70" s="22" t="str">
        <f t="shared" si="2"/>
        <v/>
      </c>
      <c r="D70" s="27" t="str">
        <f t="shared" si="3"/>
        <v/>
      </c>
      <c r="E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F70" s="1" t="str">
        <f t="shared" si="4"/>
        <v>-</v>
      </c>
      <c r="BG70" s="1" t="str">
        <f t="shared" si="5"/>
        <v>-</v>
      </c>
      <c r="BH70" s="1"/>
      <c r="BI70" s="1"/>
      <c r="BJ70" s="1">
        <v>62</v>
      </c>
      <c r="BK70" s="1">
        <f t="shared" si="6"/>
        <v>0</v>
      </c>
      <c r="BL70" s="7" t="str">
        <f t="shared" si="7"/>
        <v>-</v>
      </c>
      <c r="BM70" s="7" t="str">
        <f>IF(BG70="-","-",(BG70-Результат!P$11)*(BG70-Результат!P$11))</f>
        <v>-</v>
      </c>
    </row>
    <row r="71" spans="1:65" x14ac:dyDescent="0.25">
      <c r="A71" s="13"/>
      <c r="B71" s="16" t="str">
        <f t="shared" si="1"/>
        <v/>
      </c>
      <c r="C71" s="22" t="str">
        <f t="shared" si="2"/>
        <v/>
      </c>
      <c r="D71" s="27" t="str">
        <f t="shared" si="3"/>
        <v/>
      </c>
      <c r="E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F71" s="1" t="str">
        <f t="shared" si="4"/>
        <v>-</v>
      </c>
      <c r="BG71" s="1" t="str">
        <f t="shared" si="5"/>
        <v>-</v>
      </c>
      <c r="BH71" s="1"/>
      <c r="BI71" s="1"/>
      <c r="BJ71" s="1">
        <v>63</v>
      </c>
      <c r="BK71" s="1">
        <f t="shared" si="6"/>
        <v>0</v>
      </c>
      <c r="BL71" s="7" t="str">
        <f t="shared" si="7"/>
        <v>-</v>
      </c>
      <c r="BM71" s="7" t="str">
        <f>IF(BG71="-","-",(BG71-Результат!P$11)*(BG71-Результат!P$11))</f>
        <v>-</v>
      </c>
    </row>
    <row r="72" spans="1:65" x14ac:dyDescent="0.25">
      <c r="A72" s="13"/>
      <c r="B72" s="16" t="str">
        <f t="shared" si="1"/>
        <v/>
      </c>
      <c r="C72" s="22" t="str">
        <f t="shared" si="2"/>
        <v/>
      </c>
      <c r="D72" s="27" t="str">
        <f t="shared" si="3"/>
        <v/>
      </c>
      <c r="E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F72" s="1" t="str">
        <f t="shared" si="4"/>
        <v>-</v>
      </c>
      <c r="BG72" s="1" t="str">
        <f t="shared" si="5"/>
        <v>-</v>
      </c>
      <c r="BH72" s="1"/>
      <c r="BI72" s="1"/>
      <c r="BJ72" s="1">
        <v>64</v>
      </c>
      <c r="BK72" s="1">
        <f t="shared" si="6"/>
        <v>0</v>
      </c>
      <c r="BL72" s="7" t="str">
        <f t="shared" si="7"/>
        <v>-</v>
      </c>
      <c r="BM72" s="7" t="str">
        <f>IF(BG72="-","-",(BG72-Результат!P$11)*(BG72-Результат!P$11))</f>
        <v>-</v>
      </c>
    </row>
    <row r="73" spans="1:65" x14ac:dyDescent="0.25">
      <c r="A73" s="13"/>
      <c r="B73" s="16" t="str">
        <f t="shared" si="1"/>
        <v/>
      </c>
      <c r="C73" s="22" t="str">
        <f t="shared" si="2"/>
        <v/>
      </c>
      <c r="D73" s="27" t="str">
        <f t="shared" si="3"/>
        <v/>
      </c>
      <c r="E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F73" s="1" t="str">
        <f t="shared" si="4"/>
        <v>-</v>
      </c>
      <c r="BG73" s="1" t="str">
        <f t="shared" si="5"/>
        <v>-</v>
      </c>
      <c r="BH73" s="1"/>
      <c r="BI73" s="1"/>
      <c r="BJ73" s="1">
        <v>65</v>
      </c>
      <c r="BK73" s="1">
        <f t="shared" si="6"/>
        <v>0</v>
      </c>
      <c r="BL73" s="7" t="str">
        <f t="shared" si="7"/>
        <v>-</v>
      </c>
      <c r="BM73" s="7" t="str">
        <f>IF(BG73="-","-",(BG73-Результат!P$11)*(BG73-Результат!P$11))</f>
        <v>-</v>
      </c>
    </row>
    <row r="74" spans="1:65" x14ac:dyDescent="0.25">
      <c r="A74" s="13"/>
      <c r="B74" s="16" t="str">
        <f t="shared" ref="B74:B137" si="9">IF(BK74=1,SUMIF($G$6:$BD$6,1,G74:BD74),"")</f>
        <v/>
      </c>
      <c r="C74" s="22" t="str">
        <f t="shared" ref="C74:C137" si="10">IF(BK74=1,IF(B74&gt;=H$2,5,IF(B74&gt;=H$3,4,IF(B74&gt;=H$4,3,2))),"")</f>
        <v/>
      </c>
      <c r="D74" s="27" t="str">
        <f t="shared" ref="D74:D137" si="11">IF(BK74=1,100*B74/B$2,"")</f>
        <v/>
      </c>
      <c r="E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F74" s="1" t="str">
        <f t="shared" ref="BF74:BF137" si="12">IF(BK74=1,C74-E74,"-")</f>
        <v>-</v>
      </c>
      <c r="BG74" s="1" t="str">
        <f t="shared" ref="BG74:BG137" si="13">IF(BK74=1,B74,"-")</f>
        <v>-</v>
      </c>
      <c r="BH74" s="1"/>
      <c r="BI74" s="1"/>
      <c r="BJ74" s="1">
        <v>66</v>
      </c>
      <c r="BK74" s="1">
        <f t="shared" ref="BK74:BK137" si="14">IF(BJ74&lt;=B$3,1,0)</f>
        <v>0</v>
      </c>
      <c r="BL74" s="7" t="str">
        <f t="shared" ref="BL74:BL137" si="15">IF(BK74=1,C74,"-")</f>
        <v>-</v>
      </c>
      <c r="BM74" s="7" t="str">
        <f>IF(BG74="-","-",(BG74-Результат!P$11)*(BG74-Результат!P$11))</f>
        <v>-</v>
      </c>
    </row>
    <row r="75" spans="1:65" x14ac:dyDescent="0.25">
      <c r="A75" s="13"/>
      <c r="B75" s="16" t="str">
        <f t="shared" si="9"/>
        <v/>
      </c>
      <c r="C75" s="22" t="str">
        <f t="shared" si="10"/>
        <v/>
      </c>
      <c r="D75" s="27" t="str">
        <f t="shared" si="11"/>
        <v/>
      </c>
      <c r="E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F75" s="1" t="str">
        <f t="shared" si="12"/>
        <v>-</v>
      </c>
      <c r="BG75" s="1" t="str">
        <f t="shared" si="13"/>
        <v>-</v>
      </c>
      <c r="BH75" s="1"/>
      <c r="BI75" s="1"/>
      <c r="BJ75" s="1">
        <v>67</v>
      </c>
      <c r="BK75" s="1">
        <f t="shared" si="14"/>
        <v>0</v>
      </c>
      <c r="BL75" s="7" t="str">
        <f t="shared" si="15"/>
        <v>-</v>
      </c>
      <c r="BM75" s="7" t="str">
        <f>IF(BG75="-","-",(BG75-Результат!P$11)*(BG75-Результат!P$11))</f>
        <v>-</v>
      </c>
    </row>
    <row r="76" spans="1:65" x14ac:dyDescent="0.25">
      <c r="A76" s="13"/>
      <c r="B76" s="16" t="str">
        <f t="shared" si="9"/>
        <v/>
      </c>
      <c r="C76" s="22" t="str">
        <f t="shared" si="10"/>
        <v/>
      </c>
      <c r="D76" s="27" t="str">
        <f t="shared" si="11"/>
        <v/>
      </c>
      <c r="E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F76" s="1" t="str">
        <f t="shared" si="12"/>
        <v>-</v>
      </c>
      <c r="BG76" s="1" t="str">
        <f t="shared" si="13"/>
        <v>-</v>
      </c>
      <c r="BH76" s="1"/>
      <c r="BI76" s="1"/>
      <c r="BJ76" s="1">
        <v>68</v>
      </c>
      <c r="BK76" s="1">
        <f t="shared" si="14"/>
        <v>0</v>
      </c>
      <c r="BL76" s="7" t="str">
        <f t="shared" si="15"/>
        <v>-</v>
      </c>
      <c r="BM76" s="7" t="str">
        <f>IF(BG76="-","-",(BG76-Результат!P$11)*(BG76-Результат!P$11))</f>
        <v>-</v>
      </c>
    </row>
    <row r="77" spans="1:65" x14ac:dyDescent="0.25">
      <c r="A77" s="13"/>
      <c r="B77" s="16" t="str">
        <f t="shared" si="9"/>
        <v/>
      </c>
      <c r="C77" s="22" t="str">
        <f t="shared" si="10"/>
        <v/>
      </c>
      <c r="D77" s="27" t="str">
        <f t="shared" si="11"/>
        <v/>
      </c>
      <c r="E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F77" s="1" t="str">
        <f t="shared" si="12"/>
        <v>-</v>
      </c>
      <c r="BG77" s="1" t="str">
        <f t="shared" si="13"/>
        <v>-</v>
      </c>
      <c r="BH77" s="1"/>
      <c r="BI77" s="1"/>
      <c r="BJ77" s="1">
        <v>69</v>
      </c>
      <c r="BK77" s="1">
        <f t="shared" si="14"/>
        <v>0</v>
      </c>
      <c r="BL77" s="7" t="str">
        <f t="shared" si="15"/>
        <v>-</v>
      </c>
      <c r="BM77" s="7" t="str">
        <f>IF(BG77="-","-",(BG77-Результат!P$11)*(BG77-Результат!P$11))</f>
        <v>-</v>
      </c>
    </row>
    <row r="78" spans="1:65" x14ac:dyDescent="0.25">
      <c r="A78" s="13"/>
      <c r="B78" s="16" t="str">
        <f t="shared" si="9"/>
        <v/>
      </c>
      <c r="C78" s="22" t="str">
        <f t="shared" si="10"/>
        <v/>
      </c>
      <c r="D78" s="27" t="str">
        <f t="shared" si="11"/>
        <v/>
      </c>
      <c r="E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F78" s="1" t="str">
        <f t="shared" si="12"/>
        <v>-</v>
      </c>
      <c r="BG78" s="1" t="str">
        <f t="shared" si="13"/>
        <v>-</v>
      </c>
      <c r="BH78" s="1"/>
      <c r="BI78" s="1"/>
      <c r="BJ78" s="1">
        <v>70</v>
      </c>
      <c r="BK78" s="1">
        <f t="shared" si="14"/>
        <v>0</v>
      </c>
      <c r="BL78" s="7" t="str">
        <f t="shared" si="15"/>
        <v>-</v>
      </c>
      <c r="BM78" s="7" t="str">
        <f>IF(BG78="-","-",(BG78-Результат!P$11)*(BG78-Результат!P$11))</f>
        <v>-</v>
      </c>
    </row>
    <row r="79" spans="1:65" x14ac:dyDescent="0.25">
      <c r="A79" s="13"/>
      <c r="B79" s="16" t="str">
        <f t="shared" si="9"/>
        <v/>
      </c>
      <c r="C79" s="22" t="str">
        <f t="shared" si="10"/>
        <v/>
      </c>
      <c r="D79" s="27" t="str">
        <f t="shared" si="11"/>
        <v/>
      </c>
      <c r="E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F79" s="1" t="str">
        <f t="shared" si="12"/>
        <v>-</v>
      </c>
      <c r="BG79" s="1" t="str">
        <f t="shared" si="13"/>
        <v>-</v>
      </c>
      <c r="BH79" s="1"/>
      <c r="BI79" s="1"/>
      <c r="BJ79" s="1">
        <v>71</v>
      </c>
      <c r="BK79" s="1">
        <f t="shared" si="14"/>
        <v>0</v>
      </c>
      <c r="BL79" s="7" t="str">
        <f t="shared" si="15"/>
        <v>-</v>
      </c>
      <c r="BM79" s="7" t="str">
        <f>IF(BG79="-","-",(BG79-Результат!P$11)*(BG79-Результат!P$11))</f>
        <v>-</v>
      </c>
    </row>
    <row r="80" spans="1:65" x14ac:dyDescent="0.25">
      <c r="A80" s="13"/>
      <c r="B80" s="16" t="str">
        <f t="shared" si="9"/>
        <v/>
      </c>
      <c r="C80" s="22" t="str">
        <f t="shared" si="10"/>
        <v/>
      </c>
      <c r="D80" s="27" t="str">
        <f t="shared" si="11"/>
        <v/>
      </c>
      <c r="E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F80" s="1" t="str">
        <f t="shared" si="12"/>
        <v>-</v>
      </c>
      <c r="BG80" s="1" t="str">
        <f t="shared" si="13"/>
        <v>-</v>
      </c>
      <c r="BH80" s="1"/>
      <c r="BI80" s="1"/>
      <c r="BJ80" s="1">
        <v>72</v>
      </c>
      <c r="BK80" s="1">
        <f t="shared" si="14"/>
        <v>0</v>
      </c>
      <c r="BL80" s="7" t="str">
        <f t="shared" si="15"/>
        <v>-</v>
      </c>
      <c r="BM80" s="7" t="str">
        <f>IF(BG80="-","-",(BG80-Результат!P$11)*(BG80-Результат!P$11))</f>
        <v>-</v>
      </c>
    </row>
    <row r="81" spans="1:65" x14ac:dyDescent="0.25">
      <c r="A81" s="13"/>
      <c r="B81" s="16" t="str">
        <f t="shared" si="9"/>
        <v/>
      </c>
      <c r="C81" s="22" t="str">
        <f t="shared" si="10"/>
        <v/>
      </c>
      <c r="D81" s="27" t="str">
        <f t="shared" si="11"/>
        <v/>
      </c>
      <c r="E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F81" s="1" t="str">
        <f t="shared" si="12"/>
        <v>-</v>
      </c>
      <c r="BG81" s="1" t="str">
        <f t="shared" si="13"/>
        <v>-</v>
      </c>
      <c r="BH81" s="1"/>
      <c r="BI81" s="1"/>
      <c r="BJ81" s="1">
        <v>73</v>
      </c>
      <c r="BK81" s="1">
        <f t="shared" si="14"/>
        <v>0</v>
      </c>
      <c r="BL81" s="7" t="str">
        <f t="shared" si="15"/>
        <v>-</v>
      </c>
      <c r="BM81" s="7" t="str">
        <f>IF(BG81="-","-",(BG81-Результат!P$11)*(BG81-Результат!P$11))</f>
        <v>-</v>
      </c>
    </row>
    <row r="82" spans="1:65" x14ac:dyDescent="0.25">
      <c r="A82" s="13"/>
      <c r="B82" s="16" t="str">
        <f t="shared" si="9"/>
        <v/>
      </c>
      <c r="C82" s="22" t="str">
        <f t="shared" si="10"/>
        <v/>
      </c>
      <c r="D82" s="27" t="str">
        <f t="shared" si="11"/>
        <v/>
      </c>
      <c r="E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F82" s="1" t="str">
        <f t="shared" si="12"/>
        <v>-</v>
      </c>
      <c r="BG82" s="1" t="str">
        <f t="shared" si="13"/>
        <v>-</v>
      </c>
      <c r="BH82" s="1"/>
      <c r="BI82" s="1"/>
      <c r="BJ82" s="1">
        <v>74</v>
      </c>
      <c r="BK82" s="1">
        <f t="shared" si="14"/>
        <v>0</v>
      </c>
      <c r="BL82" s="7" t="str">
        <f t="shared" si="15"/>
        <v>-</v>
      </c>
      <c r="BM82" s="7" t="str">
        <f>IF(BG82="-","-",(BG82-Результат!P$11)*(BG82-Результат!P$11))</f>
        <v>-</v>
      </c>
    </row>
    <row r="83" spans="1:65" x14ac:dyDescent="0.25">
      <c r="A83" s="13"/>
      <c r="B83" s="16" t="str">
        <f t="shared" si="9"/>
        <v/>
      </c>
      <c r="C83" s="22" t="str">
        <f t="shared" si="10"/>
        <v/>
      </c>
      <c r="D83" s="27" t="str">
        <f t="shared" si="11"/>
        <v/>
      </c>
      <c r="E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F83" s="1" t="str">
        <f t="shared" si="12"/>
        <v>-</v>
      </c>
      <c r="BG83" s="1" t="str">
        <f t="shared" si="13"/>
        <v>-</v>
      </c>
      <c r="BH83" s="1"/>
      <c r="BI83" s="1"/>
      <c r="BJ83" s="1">
        <v>75</v>
      </c>
      <c r="BK83" s="1">
        <f t="shared" si="14"/>
        <v>0</v>
      </c>
      <c r="BL83" s="7" t="str">
        <f t="shared" si="15"/>
        <v>-</v>
      </c>
      <c r="BM83" s="7" t="str">
        <f>IF(BG83="-","-",(BG83-Результат!P$11)*(BG83-Результат!P$11))</f>
        <v>-</v>
      </c>
    </row>
    <row r="84" spans="1:65" x14ac:dyDescent="0.25">
      <c r="A84" s="13"/>
      <c r="B84" s="16" t="str">
        <f t="shared" si="9"/>
        <v/>
      </c>
      <c r="C84" s="22" t="str">
        <f t="shared" si="10"/>
        <v/>
      </c>
      <c r="D84" s="27" t="str">
        <f t="shared" si="11"/>
        <v/>
      </c>
      <c r="E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F84" s="1" t="str">
        <f t="shared" si="12"/>
        <v>-</v>
      </c>
      <c r="BG84" s="1" t="str">
        <f t="shared" si="13"/>
        <v>-</v>
      </c>
      <c r="BH84" s="1"/>
      <c r="BI84" s="1"/>
      <c r="BJ84" s="1">
        <v>76</v>
      </c>
      <c r="BK84" s="1">
        <f t="shared" si="14"/>
        <v>0</v>
      </c>
      <c r="BL84" s="7" t="str">
        <f t="shared" si="15"/>
        <v>-</v>
      </c>
      <c r="BM84" s="7" t="str">
        <f>IF(BG84="-","-",(BG84-Результат!P$11)*(BG84-Результат!P$11))</f>
        <v>-</v>
      </c>
    </row>
    <row r="85" spans="1:65" x14ac:dyDescent="0.25">
      <c r="A85" s="13"/>
      <c r="B85" s="16" t="str">
        <f t="shared" si="9"/>
        <v/>
      </c>
      <c r="C85" s="22" t="str">
        <f t="shared" si="10"/>
        <v/>
      </c>
      <c r="D85" s="27" t="str">
        <f t="shared" si="11"/>
        <v/>
      </c>
      <c r="E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F85" s="1" t="str">
        <f t="shared" si="12"/>
        <v>-</v>
      </c>
      <c r="BG85" s="1" t="str">
        <f t="shared" si="13"/>
        <v>-</v>
      </c>
      <c r="BH85" s="1"/>
      <c r="BI85" s="1"/>
      <c r="BJ85" s="1">
        <v>77</v>
      </c>
      <c r="BK85" s="1">
        <f t="shared" si="14"/>
        <v>0</v>
      </c>
      <c r="BL85" s="7" t="str">
        <f t="shared" si="15"/>
        <v>-</v>
      </c>
      <c r="BM85" s="7" t="str">
        <f>IF(BG85="-","-",(BG85-Результат!P$11)*(BG85-Результат!P$11))</f>
        <v>-</v>
      </c>
    </row>
    <row r="86" spans="1:65" x14ac:dyDescent="0.25">
      <c r="A86" s="13"/>
      <c r="B86" s="16" t="str">
        <f t="shared" si="9"/>
        <v/>
      </c>
      <c r="C86" s="22" t="str">
        <f t="shared" si="10"/>
        <v/>
      </c>
      <c r="D86" s="27" t="str">
        <f t="shared" si="11"/>
        <v/>
      </c>
      <c r="E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F86" s="1" t="str">
        <f t="shared" si="12"/>
        <v>-</v>
      </c>
      <c r="BG86" s="1" t="str">
        <f t="shared" si="13"/>
        <v>-</v>
      </c>
      <c r="BH86" s="1"/>
      <c r="BI86" s="1"/>
      <c r="BJ86" s="1">
        <v>78</v>
      </c>
      <c r="BK86" s="1">
        <f t="shared" si="14"/>
        <v>0</v>
      </c>
      <c r="BL86" s="7" t="str">
        <f t="shared" si="15"/>
        <v>-</v>
      </c>
      <c r="BM86" s="7" t="str">
        <f>IF(BG86="-","-",(BG86-Результат!P$11)*(BG86-Результат!P$11))</f>
        <v>-</v>
      </c>
    </row>
    <row r="87" spans="1:65" x14ac:dyDescent="0.25">
      <c r="A87" s="13"/>
      <c r="B87" s="16" t="str">
        <f t="shared" si="9"/>
        <v/>
      </c>
      <c r="C87" s="22" t="str">
        <f t="shared" si="10"/>
        <v/>
      </c>
      <c r="D87" s="27" t="str">
        <f t="shared" si="11"/>
        <v/>
      </c>
      <c r="E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F87" s="1" t="str">
        <f t="shared" si="12"/>
        <v>-</v>
      </c>
      <c r="BG87" s="1" t="str">
        <f t="shared" si="13"/>
        <v>-</v>
      </c>
      <c r="BH87" s="1"/>
      <c r="BI87" s="1"/>
      <c r="BJ87" s="1">
        <v>79</v>
      </c>
      <c r="BK87" s="1">
        <f t="shared" si="14"/>
        <v>0</v>
      </c>
      <c r="BL87" s="7" t="str">
        <f t="shared" si="15"/>
        <v>-</v>
      </c>
      <c r="BM87" s="7" t="str">
        <f>IF(BG87="-","-",(BG87-Результат!P$11)*(BG87-Результат!P$11))</f>
        <v>-</v>
      </c>
    </row>
    <row r="88" spans="1:65" x14ac:dyDescent="0.25">
      <c r="A88" s="13"/>
      <c r="B88" s="16" t="str">
        <f t="shared" si="9"/>
        <v/>
      </c>
      <c r="C88" s="22" t="str">
        <f t="shared" si="10"/>
        <v/>
      </c>
      <c r="D88" s="27" t="str">
        <f t="shared" si="11"/>
        <v/>
      </c>
      <c r="E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F88" s="1" t="str">
        <f t="shared" si="12"/>
        <v>-</v>
      </c>
      <c r="BG88" s="1" t="str">
        <f t="shared" si="13"/>
        <v>-</v>
      </c>
      <c r="BH88" s="1"/>
      <c r="BI88" s="1"/>
      <c r="BJ88" s="1">
        <v>80</v>
      </c>
      <c r="BK88" s="1">
        <f t="shared" si="14"/>
        <v>0</v>
      </c>
      <c r="BL88" s="7" t="str">
        <f t="shared" si="15"/>
        <v>-</v>
      </c>
      <c r="BM88" s="7" t="str">
        <f>IF(BG88="-","-",(BG88-Результат!P$11)*(BG88-Результат!P$11))</f>
        <v>-</v>
      </c>
    </row>
    <row r="89" spans="1:65" x14ac:dyDescent="0.25">
      <c r="A89" s="13"/>
      <c r="B89" s="16" t="str">
        <f t="shared" si="9"/>
        <v/>
      </c>
      <c r="C89" s="22" t="str">
        <f t="shared" si="10"/>
        <v/>
      </c>
      <c r="D89" s="27" t="str">
        <f t="shared" si="11"/>
        <v/>
      </c>
      <c r="E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F89" s="1" t="str">
        <f t="shared" si="12"/>
        <v>-</v>
      </c>
      <c r="BG89" s="1" t="str">
        <f t="shared" si="13"/>
        <v>-</v>
      </c>
      <c r="BH89" s="1"/>
      <c r="BI89" s="1"/>
      <c r="BJ89" s="1">
        <v>81</v>
      </c>
      <c r="BK89" s="1">
        <f t="shared" si="14"/>
        <v>0</v>
      </c>
      <c r="BL89" s="7" t="str">
        <f t="shared" si="15"/>
        <v>-</v>
      </c>
      <c r="BM89" s="7" t="str">
        <f>IF(BG89="-","-",(BG89-Результат!P$11)*(BG89-Результат!P$11))</f>
        <v>-</v>
      </c>
    </row>
    <row r="90" spans="1:65" x14ac:dyDescent="0.25">
      <c r="A90" s="13"/>
      <c r="B90" s="16" t="str">
        <f t="shared" si="9"/>
        <v/>
      </c>
      <c r="C90" s="22" t="str">
        <f t="shared" si="10"/>
        <v/>
      </c>
      <c r="D90" s="27" t="str">
        <f t="shared" si="11"/>
        <v/>
      </c>
      <c r="E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F90" s="1" t="str">
        <f t="shared" si="12"/>
        <v>-</v>
      </c>
      <c r="BG90" s="1" t="str">
        <f t="shared" si="13"/>
        <v>-</v>
      </c>
      <c r="BH90" s="1"/>
      <c r="BI90" s="1"/>
      <c r="BJ90" s="1">
        <v>82</v>
      </c>
      <c r="BK90" s="1">
        <f t="shared" si="14"/>
        <v>0</v>
      </c>
      <c r="BL90" s="7" t="str">
        <f t="shared" si="15"/>
        <v>-</v>
      </c>
      <c r="BM90" s="7" t="str">
        <f>IF(BG90="-","-",(BG90-Результат!P$11)*(BG90-Результат!P$11))</f>
        <v>-</v>
      </c>
    </row>
    <row r="91" spans="1:65" x14ac:dyDescent="0.25">
      <c r="A91" s="13"/>
      <c r="B91" s="16" t="str">
        <f t="shared" si="9"/>
        <v/>
      </c>
      <c r="C91" s="22" t="str">
        <f t="shared" si="10"/>
        <v/>
      </c>
      <c r="D91" s="27" t="str">
        <f t="shared" si="11"/>
        <v/>
      </c>
      <c r="E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F91" s="1" t="str">
        <f t="shared" si="12"/>
        <v>-</v>
      </c>
      <c r="BG91" s="1" t="str">
        <f t="shared" si="13"/>
        <v>-</v>
      </c>
      <c r="BH91" s="1"/>
      <c r="BI91" s="1"/>
      <c r="BJ91" s="1">
        <v>83</v>
      </c>
      <c r="BK91" s="1">
        <f t="shared" si="14"/>
        <v>0</v>
      </c>
      <c r="BL91" s="7" t="str">
        <f t="shared" si="15"/>
        <v>-</v>
      </c>
      <c r="BM91" s="7" t="str">
        <f>IF(BG91="-","-",(BG91-Результат!P$11)*(BG91-Результат!P$11))</f>
        <v>-</v>
      </c>
    </row>
    <row r="92" spans="1:65" x14ac:dyDescent="0.25">
      <c r="A92" s="13"/>
      <c r="B92" s="16" t="str">
        <f t="shared" si="9"/>
        <v/>
      </c>
      <c r="C92" s="22" t="str">
        <f t="shared" si="10"/>
        <v/>
      </c>
      <c r="D92" s="27" t="str">
        <f t="shared" si="11"/>
        <v/>
      </c>
      <c r="E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F92" s="1" t="str">
        <f t="shared" si="12"/>
        <v>-</v>
      </c>
      <c r="BG92" s="1" t="str">
        <f t="shared" si="13"/>
        <v>-</v>
      </c>
      <c r="BH92" s="1"/>
      <c r="BI92" s="1"/>
      <c r="BJ92" s="1">
        <v>84</v>
      </c>
      <c r="BK92" s="1">
        <f t="shared" si="14"/>
        <v>0</v>
      </c>
      <c r="BL92" s="7" t="str">
        <f t="shared" si="15"/>
        <v>-</v>
      </c>
      <c r="BM92" s="7" t="str">
        <f>IF(BG92="-","-",(BG92-Результат!P$11)*(BG92-Результат!P$11))</f>
        <v>-</v>
      </c>
    </row>
    <row r="93" spans="1:65" x14ac:dyDescent="0.25">
      <c r="A93" s="13"/>
      <c r="B93" s="16" t="str">
        <f t="shared" si="9"/>
        <v/>
      </c>
      <c r="C93" s="22" t="str">
        <f t="shared" si="10"/>
        <v/>
      </c>
      <c r="D93" s="27" t="str">
        <f t="shared" si="11"/>
        <v/>
      </c>
      <c r="E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F93" s="1" t="str">
        <f t="shared" si="12"/>
        <v>-</v>
      </c>
      <c r="BG93" s="1" t="str">
        <f t="shared" si="13"/>
        <v>-</v>
      </c>
      <c r="BH93" s="1"/>
      <c r="BI93" s="1"/>
      <c r="BJ93" s="1">
        <v>85</v>
      </c>
      <c r="BK93" s="1">
        <f t="shared" si="14"/>
        <v>0</v>
      </c>
      <c r="BL93" s="7" t="str">
        <f t="shared" si="15"/>
        <v>-</v>
      </c>
      <c r="BM93" s="7" t="str">
        <f>IF(BG93="-","-",(BG93-Результат!P$11)*(BG93-Результат!P$11))</f>
        <v>-</v>
      </c>
    </row>
    <row r="94" spans="1:65" x14ac:dyDescent="0.25">
      <c r="A94" s="13"/>
      <c r="B94" s="16" t="str">
        <f t="shared" si="9"/>
        <v/>
      </c>
      <c r="C94" s="22" t="str">
        <f t="shared" si="10"/>
        <v/>
      </c>
      <c r="D94" s="27" t="str">
        <f t="shared" si="11"/>
        <v/>
      </c>
      <c r="E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F94" s="1" t="str">
        <f t="shared" si="12"/>
        <v>-</v>
      </c>
      <c r="BG94" s="1" t="str">
        <f t="shared" si="13"/>
        <v>-</v>
      </c>
      <c r="BH94" s="1"/>
      <c r="BI94" s="1"/>
      <c r="BJ94" s="1">
        <v>86</v>
      </c>
      <c r="BK94" s="1">
        <f t="shared" si="14"/>
        <v>0</v>
      </c>
      <c r="BL94" s="7" t="str">
        <f t="shared" si="15"/>
        <v>-</v>
      </c>
      <c r="BM94" s="7" t="str">
        <f>IF(BG94="-","-",(BG94-Результат!P$11)*(BG94-Результат!P$11))</f>
        <v>-</v>
      </c>
    </row>
    <row r="95" spans="1:65" x14ac:dyDescent="0.25">
      <c r="A95" s="13"/>
      <c r="B95" s="16" t="str">
        <f t="shared" si="9"/>
        <v/>
      </c>
      <c r="C95" s="22" t="str">
        <f t="shared" si="10"/>
        <v/>
      </c>
      <c r="D95" s="27" t="str">
        <f t="shared" si="11"/>
        <v/>
      </c>
      <c r="E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F95" s="1" t="str">
        <f t="shared" si="12"/>
        <v>-</v>
      </c>
      <c r="BG95" s="1" t="str">
        <f t="shared" si="13"/>
        <v>-</v>
      </c>
      <c r="BH95" s="1"/>
      <c r="BI95" s="1"/>
      <c r="BJ95" s="1">
        <v>87</v>
      </c>
      <c r="BK95" s="1">
        <f t="shared" si="14"/>
        <v>0</v>
      </c>
      <c r="BL95" s="7" t="str">
        <f t="shared" si="15"/>
        <v>-</v>
      </c>
      <c r="BM95" s="7" t="str">
        <f>IF(BG95="-","-",(BG95-Результат!P$11)*(BG95-Результат!P$11))</f>
        <v>-</v>
      </c>
    </row>
    <row r="96" spans="1:65" x14ac:dyDescent="0.25">
      <c r="A96" s="13"/>
      <c r="B96" s="16" t="str">
        <f t="shared" si="9"/>
        <v/>
      </c>
      <c r="C96" s="22" t="str">
        <f t="shared" si="10"/>
        <v/>
      </c>
      <c r="D96" s="27" t="str">
        <f t="shared" si="11"/>
        <v/>
      </c>
      <c r="E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F96" s="1" t="str">
        <f t="shared" si="12"/>
        <v>-</v>
      </c>
      <c r="BG96" s="1" t="str">
        <f t="shared" si="13"/>
        <v>-</v>
      </c>
      <c r="BH96" s="1"/>
      <c r="BI96" s="1"/>
      <c r="BJ96" s="1">
        <v>88</v>
      </c>
      <c r="BK96" s="1">
        <f t="shared" si="14"/>
        <v>0</v>
      </c>
      <c r="BL96" s="7" t="str">
        <f t="shared" si="15"/>
        <v>-</v>
      </c>
      <c r="BM96" s="7" t="str">
        <f>IF(BG96="-","-",(BG96-Результат!P$11)*(BG96-Результат!P$11))</f>
        <v>-</v>
      </c>
    </row>
    <row r="97" spans="1:65" x14ac:dyDescent="0.25">
      <c r="A97" s="13"/>
      <c r="B97" s="16" t="str">
        <f t="shared" si="9"/>
        <v/>
      </c>
      <c r="C97" s="22" t="str">
        <f t="shared" si="10"/>
        <v/>
      </c>
      <c r="D97" s="27" t="str">
        <f t="shared" si="11"/>
        <v/>
      </c>
      <c r="E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F97" s="1" t="str">
        <f t="shared" si="12"/>
        <v>-</v>
      </c>
      <c r="BG97" s="1" t="str">
        <f t="shared" si="13"/>
        <v>-</v>
      </c>
      <c r="BH97" s="1"/>
      <c r="BI97" s="1"/>
      <c r="BJ97" s="1">
        <v>89</v>
      </c>
      <c r="BK97" s="1">
        <f t="shared" si="14"/>
        <v>0</v>
      </c>
      <c r="BL97" s="7" t="str">
        <f t="shared" si="15"/>
        <v>-</v>
      </c>
      <c r="BM97" s="7" t="str">
        <f>IF(BG97="-","-",(BG97-Результат!P$11)*(BG97-Результат!P$11))</f>
        <v>-</v>
      </c>
    </row>
    <row r="98" spans="1:65" x14ac:dyDescent="0.25">
      <c r="A98" s="13"/>
      <c r="B98" s="16" t="str">
        <f t="shared" si="9"/>
        <v/>
      </c>
      <c r="C98" s="22" t="str">
        <f t="shared" si="10"/>
        <v/>
      </c>
      <c r="D98" s="27" t="str">
        <f t="shared" si="11"/>
        <v/>
      </c>
      <c r="E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F98" s="1" t="str">
        <f t="shared" si="12"/>
        <v>-</v>
      </c>
      <c r="BG98" s="1" t="str">
        <f t="shared" si="13"/>
        <v>-</v>
      </c>
      <c r="BH98" s="1"/>
      <c r="BI98" s="1"/>
      <c r="BJ98" s="1">
        <v>90</v>
      </c>
      <c r="BK98" s="1">
        <f t="shared" si="14"/>
        <v>0</v>
      </c>
      <c r="BL98" s="7" t="str">
        <f t="shared" si="15"/>
        <v>-</v>
      </c>
      <c r="BM98" s="7" t="str">
        <f>IF(BG98="-","-",(BG98-Результат!P$11)*(BG98-Результат!P$11))</f>
        <v>-</v>
      </c>
    </row>
    <row r="99" spans="1:65" x14ac:dyDescent="0.25">
      <c r="A99" s="13"/>
      <c r="B99" s="16" t="str">
        <f t="shared" si="9"/>
        <v/>
      </c>
      <c r="C99" s="22" t="str">
        <f t="shared" si="10"/>
        <v/>
      </c>
      <c r="D99" s="27" t="str">
        <f t="shared" si="11"/>
        <v/>
      </c>
      <c r="E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F99" s="1" t="str">
        <f t="shared" si="12"/>
        <v>-</v>
      </c>
      <c r="BG99" s="1" t="str">
        <f t="shared" si="13"/>
        <v>-</v>
      </c>
      <c r="BH99" s="1"/>
      <c r="BI99" s="1"/>
      <c r="BJ99" s="1">
        <v>91</v>
      </c>
      <c r="BK99" s="1">
        <f t="shared" si="14"/>
        <v>0</v>
      </c>
      <c r="BL99" s="7" t="str">
        <f t="shared" si="15"/>
        <v>-</v>
      </c>
      <c r="BM99" s="7" t="str">
        <f>IF(BG99="-","-",(BG99-Результат!P$11)*(BG99-Результат!P$11))</f>
        <v>-</v>
      </c>
    </row>
    <row r="100" spans="1:65" x14ac:dyDescent="0.25">
      <c r="A100" s="13"/>
      <c r="B100" s="16" t="str">
        <f t="shared" si="9"/>
        <v/>
      </c>
      <c r="C100" s="22" t="str">
        <f t="shared" si="10"/>
        <v/>
      </c>
      <c r="D100" s="27" t="str">
        <f t="shared" si="11"/>
        <v/>
      </c>
      <c r="E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F100" s="1" t="str">
        <f t="shared" si="12"/>
        <v>-</v>
      </c>
      <c r="BG100" s="1" t="str">
        <f t="shared" si="13"/>
        <v>-</v>
      </c>
      <c r="BH100" s="1"/>
      <c r="BI100" s="1"/>
      <c r="BJ100" s="1">
        <v>92</v>
      </c>
      <c r="BK100" s="1">
        <f t="shared" si="14"/>
        <v>0</v>
      </c>
      <c r="BL100" s="7" t="str">
        <f t="shared" si="15"/>
        <v>-</v>
      </c>
      <c r="BM100" s="7" t="str">
        <f>IF(BG100="-","-",(BG100-Результат!P$11)*(BG100-Результат!P$11))</f>
        <v>-</v>
      </c>
    </row>
    <row r="101" spans="1:65" x14ac:dyDescent="0.25">
      <c r="A101" s="13"/>
      <c r="B101" s="16" t="str">
        <f t="shared" si="9"/>
        <v/>
      </c>
      <c r="C101" s="22" t="str">
        <f t="shared" si="10"/>
        <v/>
      </c>
      <c r="D101" s="27" t="str">
        <f t="shared" si="11"/>
        <v/>
      </c>
      <c r="E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F101" s="1" t="str">
        <f t="shared" si="12"/>
        <v>-</v>
      </c>
      <c r="BG101" s="1" t="str">
        <f t="shared" si="13"/>
        <v>-</v>
      </c>
      <c r="BH101" s="1"/>
      <c r="BI101" s="1"/>
      <c r="BJ101" s="1">
        <v>93</v>
      </c>
      <c r="BK101" s="1">
        <f t="shared" si="14"/>
        <v>0</v>
      </c>
      <c r="BL101" s="7" t="str">
        <f t="shared" si="15"/>
        <v>-</v>
      </c>
      <c r="BM101" s="7" t="str">
        <f>IF(BG101="-","-",(BG101-Результат!P$11)*(BG101-Результат!P$11))</f>
        <v>-</v>
      </c>
    </row>
    <row r="102" spans="1:65" x14ac:dyDescent="0.25">
      <c r="A102" s="13"/>
      <c r="B102" s="16" t="str">
        <f t="shared" si="9"/>
        <v/>
      </c>
      <c r="C102" s="22" t="str">
        <f t="shared" si="10"/>
        <v/>
      </c>
      <c r="D102" s="27" t="str">
        <f t="shared" si="11"/>
        <v/>
      </c>
      <c r="E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F102" s="1" t="str">
        <f t="shared" si="12"/>
        <v>-</v>
      </c>
      <c r="BG102" s="1" t="str">
        <f t="shared" si="13"/>
        <v>-</v>
      </c>
      <c r="BH102" s="1"/>
      <c r="BI102" s="1"/>
      <c r="BJ102" s="1">
        <v>94</v>
      </c>
      <c r="BK102" s="1">
        <f t="shared" si="14"/>
        <v>0</v>
      </c>
      <c r="BL102" s="7" t="str">
        <f t="shared" si="15"/>
        <v>-</v>
      </c>
      <c r="BM102" s="7" t="str">
        <f>IF(BG102="-","-",(BG102-Результат!P$11)*(BG102-Результат!P$11))</f>
        <v>-</v>
      </c>
    </row>
    <row r="103" spans="1:65" x14ac:dyDescent="0.25">
      <c r="A103" s="13"/>
      <c r="B103" s="16" t="str">
        <f t="shared" si="9"/>
        <v/>
      </c>
      <c r="C103" s="22" t="str">
        <f t="shared" si="10"/>
        <v/>
      </c>
      <c r="D103" s="27" t="str">
        <f t="shared" si="11"/>
        <v/>
      </c>
      <c r="E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F103" s="1" t="str">
        <f t="shared" si="12"/>
        <v>-</v>
      </c>
      <c r="BG103" s="1" t="str">
        <f t="shared" si="13"/>
        <v>-</v>
      </c>
      <c r="BH103" s="1"/>
      <c r="BI103" s="1"/>
      <c r="BJ103" s="1">
        <v>95</v>
      </c>
      <c r="BK103" s="1">
        <f t="shared" si="14"/>
        <v>0</v>
      </c>
      <c r="BL103" s="7" t="str">
        <f t="shared" si="15"/>
        <v>-</v>
      </c>
      <c r="BM103" s="7" t="str">
        <f>IF(BG103="-","-",(BG103-Результат!P$11)*(BG103-Результат!P$11))</f>
        <v>-</v>
      </c>
    </row>
    <row r="104" spans="1:65" x14ac:dyDescent="0.25">
      <c r="A104" s="13"/>
      <c r="B104" s="16" t="str">
        <f t="shared" si="9"/>
        <v/>
      </c>
      <c r="C104" s="22" t="str">
        <f t="shared" si="10"/>
        <v/>
      </c>
      <c r="D104" s="27" t="str">
        <f t="shared" si="11"/>
        <v/>
      </c>
      <c r="E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F104" s="1" t="str">
        <f t="shared" si="12"/>
        <v>-</v>
      </c>
      <c r="BG104" s="1" t="str">
        <f t="shared" si="13"/>
        <v>-</v>
      </c>
      <c r="BH104" s="1"/>
      <c r="BI104" s="1"/>
      <c r="BJ104" s="1">
        <v>96</v>
      </c>
      <c r="BK104" s="1">
        <f t="shared" si="14"/>
        <v>0</v>
      </c>
      <c r="BL104" s="7" t="str">
        <f t="shared" si="15"/>
        <v>-</v>
      </c>
      <c r="BM104" s="7" t="str">
        <f>IF(BG104="-","-",(BG104-Результат!P$11)*(BG104-Результат!P$11))</f>
        <v>-</v>
      </c>
    </row>
    <row r="105" spans="1:65" x14ac:dyDescent="0.25">
      <c r="A105" s="13"/>
      <c r="B105" s="16" t="str">
        <f t="shared" si="9"/>
        <v/>
      </c>
      <c r="C105" s="22" t="str">
        <f t="shared" si="10"/>
        <v/>
      </c>
      <c r="D105" s="27" t="str">
        <f t="shared" si="11"/>
        <v/>
      </c>
      <c r="E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F105" s="1" t="str">
        <f t="shared" si="12"/>
        <v>-</v>
      </c>
      <c r="BG105" s="1" t="str">
        <f t="shared" si="13"/>
        <v>-</v>
      </c>
      <c r="BH105" s="1"/>
      <c r="BI105" s="1"/>
      <c r="BJ105" s="1">
        <v>97</v>
      </c>
      <c r="BK105" s="1">
        <f t="shared" si="14"/>
        <v>0</v>
      </c>
      <c r="BL105" s="7" t="str">
        <f t="shared" si="15"/>
        <v>-</v>
      </c>
      <c r="BM105" s="7" t="str">
        <f>IF(BG105="-","-",(BG105-Результат!P$11)*(BG105-Результат!P$11))</f>
        <v>-</v>
      </c>
    </row>
    <row r="106" spans="1:65" x14ac:dyDescent="0.25">
      <c r="A106" s="13"/>
      <c r="B106" s="16" t="str">
        <f t="shared" si="9"/>
        <v/>
      </c>
      <c r="C106" s="22" t="str">
        <f t="shared" si="10"/>
        <v/>
      </c>
      <c r="D106" s="27" t="str">
        <f t="shared" si="11"/>
        <v/>
      </c>
      <c r="E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F106" s="1" t="str">
        <f t="shared" si="12"/>
        <v>-</v>
      </c>
      <c r="BG106" s="1" t="str">
        <f t="shared" si="13"/>
        <v>-</v>
      </c>
      <c r="BH106" s="1"/>
      <c r="BI106" s="1"/>
      <c r="BJ106" s="1">
        <v>98</v>
      </c>
      <c r="BK106" s="1">
        <f t="shared" si="14"/>
        <v>0</v>
      </c>
      <c r="BL106" s="7" t="str">
        <f t="shared" si="15"/>
        <v>-</v>
      </c>
      <c r="BM106" s="7" t="str">
        <f>IF(BG106="-","-",(BG106-Результат!P$11)*(BG106-Результат!P$11))</f>
        <v>-</v>
      </c>
    </row>
    <row r="107" spans="1:65" x14ac:dyDescent="0.25">
      <c r="A107" s="13"/>
      <c r="B107" s="16" t="str">
        <f t="shared" si="9"/>
        <v/>
      </c>
      <c r="C107" s="22" t="str">
        <f t="shared" si="10"/>
        <v/>
      </c>
      <c r="D107" s="27" t="str">
        <f t="shared" si="11"/>
        <v/>
      </c>
      <c r="E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F107" s="1" t="str">
        <f t="shared" si="12"/>
        <v>-</v>
      </c>
      <c r="BG107" s="1" t="str">
        <f t="shared" si="13"/>
        <v>-</v>
      </c>
      <c r="BH107" s="1"/>
      <c r="BI107" s="1"/>
      <c r="BJ107" s="1">
        <v>99</v>
      </c>
      <c r="BK107" s="1">
        <f t="shared" si="14"/>
        <v>0</v>
      </c>
      <c r="BL107" s="7" t="str">
        <f t="shared" si="15"/>
        <v>-</v>
      </c>
      <c r="BM107" s="7" t="str">
        <f>IF(BG107="-","-",(BG107-Результат!P$11)*(BG107-Результат!P$11))</f>
        <v>-</v>
      </c>
    </row>
    <row r="108" spans="1:65" x14ac:dyDescent="0.25">
      <c r="A108" s="13"/>
      <c r="B108" s="16" t="str">
        <f t="shared" si="9"/>
        <v/>
      </c>
      <c r="C108" s="22" t="str">
        <f t="shared" si="10"/>
        <v/>
      </c>
      <c r="D108" s="27" t="str">
        <f t="shared" si="11"/>
        <v/>
      </c>
      <c r="E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F108" s="1" t="str">
        <f t="shared" si="12"/>
        <v>-</v>
      </c>
      <c r="BG108" s="1" t="str">
        <f t="shared" si="13"/>
        <v>-</v>
      </c>
      <c r="BH108" s="1"/>
      <c r="BI108" s="1"/>
      <c r="BJ108" s="1">
        <v>100</v>
      </c>
      <c r="BK108" s="1">
        <f t="shared" si="14"/>
        <v>0</v>
      </c>
      <c r="BL108" s="7" t="str">
        <f t="shared" si="15"/>
        <v>-</v>
      </c>
      <c r="BM108" s="7" t="str">
        <f>IF(BG108="-","-",(BG108-Результат!P$11)*(BG108-Результат!P$11))</f>
        <v>-</v>
      </c>
    </row>
    <row r="109" spans="1:65" x14ac:dyDescent="0.25">
      <c r="A109" s="13"/>
      <c r="B109" s="16" t="str">
        <f t="shared" si="9"/>
        <v/>
      </c>
      <c r="C109" s="22" t="str">
        <f t="shared" si="10"/>
        <v/>
      </c>
      <c r="D109" s="27" t="str">
        <f t="shared" si="11"/>
        <v/>
      </c>
      <c r="E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F109" s="1" t="str">
        <f t="shared" si="12"/>
        <v>-</v>
      </c>
      <c r="BG109" s="1" t="str">
        <f t="shared" si="13"/>
        <v>-</v>
      </c>
      <c r="BH109" s="1"/>
      <c r="BI109" s="1"/>
      <c r="BJ109" s="1">
        <v>101</v>
      </c>
      <c r="BK109" s="1">
        <f t="shared" si="14"/>
        <v>0</v>
      </c>
      <c r="BL109" s="7" t="str">
        <f t="shared" si="15"/>
        <v>-</v>
      </c>
      <c r="BM109" s="7" t="str">
        <f>IF(BG109="-","-",(BG109-Результат!P$11)*(BG109-Результат!P$11))</f>
        <v>-</v>
      </c>
    </row>
    <row r="110" spans="1:65" x14ac:dyDescent="0.25">
      <c r="A110" s="13"/>
      <c r="B110" s="16" t="str">
        <f t="shared" si="9"/>
        <v/>
      </c>
      <c r="C110" s="22" t="str">
        <f t="shared" si="10"/>
        <v/>
      </c>
      <c r="D110" s="27" t="str">
        <f t="shared" si="11"/>
        <v/>
      </c>
      <c r="E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F110" s="1" t="str">
        <f t="shared" si="12"/>
        <v>-</v>
      </c>
      <c r="BG110" s="1" t="str">
        <f t="shared" si="13"/>
        <v>-</v>
      </c>
      <c r="BH110" s="1"/>
      <c r="BI110" s="1"/>
      <c r="BJ110" s="1">
        <v>102</v>
      </c>
      <c r="BK110" s="1">
        <f t="shared" si="14"/>
        <v>0</v>
      </c>
      <c r="BL110" s="7" t="str">
        <f t="shared" si="15"/>
        <v>-</v>
      </c>
      <c r="BM110" s="7" t="str">
        <f>IF(BG110="-","-",(BG110-Результат!P$11)*(BG110-Результат!P$11))</f>
        <v>-</v>
      </c>
    </row>
    <row r="111" spans="1:65" x14ac:dyDescent="0.25">
      <c r="A111" s="13"/>
      <c r="B111" s="16" t="str">
        <f t="shared" si="9"/>
        <v/>
      </c>
      <c r="C111" s="22" t="str">
        <f t="shared" si="10"/>
        <v/>
      </c>
      <c r="D111" s="27" t="str">
        <f t="shared" si="11"/>
        <v/>
      </c>
      <c r="E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F111" s="1" t="str">
        <f t="shared" si="12"/>
        <v>-</v>
      </c>
      <c r="BG111" s="1" t="str">
        <f t="shared" si="13"/>
        <v>-</v>
      </c>
      <c r="BH111" s="1"/>
      <c r="BI111" s="1"/>
      <c r="BJ111" s="1">
        <v>103</v>
      </c>
      <c r="BK111" s="1">
        <f t="shared" si="14"/>
        <v>0</v>
      </c>
      <c r="BL111" s="7" t="str">
        <f t="shared" si="15"/>
        <v>-</v>
      </c>
      <c r="BM111" s="7" t="str">
        <f>IF(BG111="-","-",(BG111-Результат!P$11)*(BG111-Результат!P$11))</f>
        <v>-</v>
      </c>
    </row>
    <row r="112" spans="1:65" x14ac:dyDescent="0.25">
      <c r="A112" s="13"/>
      <c r="B112" s="16" t="str">
        <f t="shared" si="9"/>
        <v/>
      </c>
      <c r="C112" s="22" t="str">
        <f t="shared" si="10"/>
        <v/>
      </c>
      <c r="D112" s="27" t="str">
        <f t="shared" si="11"/>
        <v/>
      </c>
      <c r="E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F112" s="1" t="str">
        <f t="shared" si="12"/>
        <v>-</v>
      </c>
      <c r="BG112" s="1" t="str">
        <f t="shared" si="13"/>
        <v>-</v>
      </c>
      <c r="BH112" s="1"/>
      <c r="BI112" s="1"/>
      <c r="BJ112" s="1">
        <v>104</v>
      </c>
      <c r="BK112" s="1">
        <f t="shared" si="14"/>
        <v>0</v>
      </c>
      <c r="BL112" s="7" t="str">
        <f t="shared" si="15"/>
        <v>-</v>
      </c>
      <c r="BM112" s="7" t="str">
        <f>IF(BG112="-","-",(BG112-Результат!P$11)*(BG112-Результат!P$11))</f>
        <v>-</v>
      </c>
    </row>
    <row r="113" spans="1:65" x14ac:dyDescent="0.25">
      <c r="A113" s="13"/>
      <c r="B113" s="16" t="str">
        <f t="shared" si="9"/>
        <v/>
      </c>
      <c r="C113" s="22" t="str">
        <f t="shared" si="10"/>
        <v/>
      </c>
      <c r="D113" s="27" t="str">
        <f t="shared" si="11"/>
        <v/>
      </c>
      <c r="E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F113" s="1" t="str">
        <f t="shared" si="12"/>
        <v>-</v>
      </c>
      <c r="BG113" s="1" t="str">
        <f t="shared" si="13"/>
        <v>-</v>
      </c>
      <c r="BH113" s="1"/>
      <c r="BI113" s="1"/>
      <c r="BJ113" s="1">
        <v>105</v>
      </c>
      <c r="BK113" s="1">
        <f t="shared" si="14"/>
        <v>0</v>
      </c>
      <c r="BL113" s="7" t="str">
        <f t="shared" si="15"/>
        <v>-</v>
      </c>
      <c r="BM113" s="7" t="str">
        <f>IF(BG113="-","-",(BG113-Результат!P$11)*(BG113-Результат!P$11))</f>
        <v>-</v>
      </c>
    </row>
    <row r="114" spans="1:65" x14ac:dyDescent="0.25">
      <c r="A114" s="13"/>
      <c r="B114" s="16" t="str">
        <f t="shared" si="9"/>
        <v/>
      </c>
      <c r="C114" s="22" t="str">
        <f t="shared" si="10"/>
        <v/>
      </c>
      <c r="D114" s="27" t="str">
        <f t="shared" si="11"/>
        <v/>
      </c>
      <c r="E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F114" s="1" t="str">
        <f t="shared" si="12"/>
        <v>-</v>
      </c>
      <c r="BG114" s="1" t="str">
        <f t="shared" si="13"/>
        <v>-</v>
      </c>
      <c r="BH114" s="1"/>
      <c r="BI114" s="1"/>
      <c r="BJ114" s="1">
        <v>106</v>
      </c>
      <c r="BK114" s="1">
        <f t="shared" si="14"/>
        <v>0</v>
      </c>
      <c r="BL114" s="7" t="str">
        <f t="shared" si="15"/>
        <v>-</v>
      </c>
      <c r="BM114" s="7" t="str">
        <f>IF(BG114="-","-",(BG114-Результат!P$11)*(BG114-Результат!P$11))</f>
        <v>-</v>
      </c>
    </row>
    <row r="115" spans="1:65" x14ac:dyDescent="0.25">
      <c r="A115" s="13"/>
      <c r="B115" s="16" t="str">
        <f t="shared" si="9"/>
        <v/>
      </c>
      <c r="C115" s="22" t="str">
        <f t="shared" si="10"/>
        <v/>
      </c>
      <c r="D115" s="27" t="str">
        <f t="shared" si="11"/>
        <v/>
      </c>
      <c r="E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F115" s="1" t="str">
        <f t="shared" si="12"/>
        <v>-</v>
      </c>
      <c r="BG115" s="1" t="str">
        <f t="shared" si="13"/>
        <v>-</v>
      </c>
      <c r="BH115" s="1"/>
      <c r="BI115" s="1"/>
      <c r="BJ115" s="1">
        <v>107</v>
      </c>
      <c r="BK115" s="1">
        <f t="shared" si="14"/>
        <v>0</v>
      </c>
      <c r="BL115" s="7" t="str">
        <f t="shared" si="15"/>
        <v>-</v>
      </c>
      <c r="BM115" s="7" t="str">
        <f>IF(BG115="-","-",(BG115-Результат!P$11)*(BG115-Результат!P$11))</f>
        <v>-</v>
      </c>
    </row>
    <row r="116" spans="1:65" x14ac:dyDescent="0.25">
      <c r="A116" s="13"/>
      <c r="B116" s="16" t="str">
        <f t="shared" si="9"/>
        <v/>
      </c>
      <c r="C116" s="22" t="str">
        <f t="shared" si="10"/>
        <v/>
      </c>
      <c r="D116" s="27" t="str">
        <f t="shared" si="11"/>
        <v/>
      </c>
      <c r="E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F116" s="1" t="str">
        <f t="shared" si="12"/>
        <v>-</v>
      </c>
      <c r="BG116" s="1" t="str">
        <f t="shared" si="13"/>
        <v>-</v>
      </c>
      <c r="BH116" s="1"/>
      <c r="BI116" s="1"/>
      <c r="BJ116" s="1">
        <v>108</v>
      </c>
      <c r="BK116" s="1">
        <f t="shared" si="14"/>
        <v>0</v>
      </c>
      <c r="BL116" s="7" t="str">
        <f t="shared" si="15"/>
        <v>-</v>
      </c>
      <c r="BM116" s="7" t="str">
        <f>IF(BG116="-","-",(BG116-Результат!P$11)*(BG116-Результат!P$11))</f>
        <v>-</v>
      </c>
    </row>
    <row r="117" spans="1:65" x14ac:dyDescent="0.25">
      <c r="A117" s="13"/>
      <c r="B117" s="16" t="str">
        <f t="shared" si="9"/>
        <v/>
      </c>
      <c r="C117" s="22" t="str">
        <f t="shared" si="10"/>
        <v/>
      </c>
      <c r="D117" s="27" t="str">
        <f t="shared" si="11"/>
        <v/>
      </c>
      <c r="E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F117" s="1" t="str">
        <f t="shared" si="12"/>
        <v>-</v>
      </c>
      <c r="BG117" s="1" t="str">
        <f t="shared" si="13"/>
        <v>-</v>
      </c>
      <c r="BH117" s="1"/>
      <c r="BI117" s="1"/>
      <c r="BJ117" s="1">
        <v>109</v>
      </c>
      <c r="BK117" s="1">
        <f t="shared" si="14"/>
        <v>0</v>
      </c>
      <c r="BL117" s="7" t="str">
        <f t="shared" si="15"/>
        <v>-</v>
      </c>
      <c r="BM117" s="7" t="str">
        <f>IF(BG117="-","-",(BG117-Результат!P$11)*(BG117-Результат!P$11))</f>
        <v>-</v>
      </c>
    </row>
    <row r="118" spans="1:65" x14ac:dyDescent="0.25">
      <c r="A118" s="13"/>
      <c r="B118" s="16" t="str">
        <f t="shared" si="9"/>
        <v/>
      </c>
      <c r="C118" s="22" t="str">
        <f t="shared" si="10"/>
        <v/>
      </c>
      <c r="D118" s="27" t="str">
        <f t="shared" si="11"/>
        <v/>
      </c>
      <c r="E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F118" s="1" t="str">
        <f t="shared" si="12"/>
        <v>-</v>
      </c>
      <c r="BG118" s="1" t="str">
        <f t="shared" si="13"/>
        <v>-</v>
      </c>
      <c r="BH118" s="1"/>
      <c r="BI118" s="1"/>
      <c r="BJ118" s="1">
        <v>110</v>
      </c>
      <c r="BK118" s="1">
        <f t="shared" si="14"/>
        <v>0</v>
      </c>
      <c r="BL118" s="7" t="str">
        <f t="shared" si="15"/>
        <v>-</v>
      </c>
      <c r="BM118" s="7" t="str">
        <f>IF(BG118="-","-",(BG118-Результат!P$11)*(BG118-Результат!P$11))</f>
        <v>-</v>
      </c>
    </row>
    <row r="119" spans="1:65" x14ac:dyDescent="0.25">
      <c r="A119" s="13"/>
      <c r="B119" s="16" t="str">
        <f t="shared" si="9"/>
        <v/>
      </c>
      <c r="C119" s="22" t="str">
        <f t="shared" si="10"/>
        <v/>
      </c>
      <c r="D119" s="27" t="str">
        <f t="shared" si="11"/>
        <v/>
      </c>
      <c r="E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F119" s="1" t="str">
        <f t="shared" si="12"/>
        <v>-</v>
      </c>
      <c r="BG119" s="1" t="str">
        <f t="shared" si="13"/>
        <v>-</v>
      </c>
      <c r="BH119" s="1"/>
      <c r="BI119" s="1"/>
      <c r="BJ119" s="1">
        <v>111</v>
      </c>
      <c r="BK119" s="1">
        <f t="shared" si="14"/>
        <v>0</v>
      </c>
      <c r="BL119" s="7" t="str">
        <f t="shared" si="15"/>
        <v>-</v>
      </c>
      <c r="BM119" s="7" t="str">
        <f>IF(BG119="-","-",(BG119-Результат!P$11)*(BG119-Результат!P$11))</f>
        <v>-</v>
      </c>
    </row>
    <row r="120" spans="1:65" x14ac:dyDescent="0.25">
      <c r="A120" s="13"/>
      <c r="B120" s="16" t="str">
        <f t="shared" si="9"/>
        <v/>
      </c>
      <c r="C120" s="22" t="str">
        <f t="shared" si="10"/>
        <v/>
      </c>
      <c r="D120" s="27" t="str">
        <f t="shared" si="11"/>
        <v/>
      </c>
      <c r="E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F120" s="1" t="str">
        <f t="shared" si="12"/>
        <v>-</v>
      </c>
      <c r="BG120" s="1" t="str">
        <f t="shared" si="13"/>
        <v>-</v>
      </c>
      <c r="BH120" s="1"/>
      <c r="BI120" s="1"/>
      <c r="BJ120" s="1">
        <v>112</v>
      </c>
      <c r="BK120" s="1">
        <f t="shared" si="14"/>
        <v>0</v>
      </c>
      <c r="BL120" s="7" t="str">
        <f t="shared" si="15"/>
        <v>-</v>
      </c>
      <c r="BM120" s="7" t="str">
        <f>IF(BG120="-","-",(BG120-Результат!P$11)*(BG120-Результат!P$11))</f>
        <v>-</v>
      </c>
    </row>
    <row r="121" spans="1:65" x14ac:dyDescent="0.25">
      <c r="A121" s="13"/>
      <c r="B121" s="16" t="str">
        <f t="shared" si="9"/>
        <v/>
      </c>
      <c r="C121" s="22" t="str">
        <f t="shared" si="10"/>
        <v/>
      </c>
      <c r="D121" s="27" t="str">
        <f t="shared" si="11"/>
        <v/>
      </c>
      <c r="E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F121" s="1" t="str">
        <f t="shared" si="12"/>
        <v>-</v>
      </c>
      <c r="BG121" s="1" t="str">
        <f t="shared" si="13"/>
        <v>-</v>
      </c>
      <c r="BH121" s="1"/>
      <c r="BI121" s="1"/>
      <c r="BJ121" s="1">
        <v>113</v>
      </c>
      <c r="BK121" s="1">
        <f t="shared" si="14"/>
        <v>0</v>
      </c>
      <c r="BL121" s="7" t="str">
        <f t="shared" si="15"/>
        <v>-</v>
      </c>
      <c r="BM121" s="7" t="str">
        <f>IF(BG121="-","-",(BG121-Результат!P$11)*(BG121-Результат!P$11))</f>
        <v>-</v>
      </c>
    </row>
    <row r="122" spans="1:65" x14ac:dyDescent="0.25">
      <c r="A122" s="13"/>
      <c r="B122" s="16" t="str">
        <f t="shared" si="9"/>
        <v/>
      </c>
      <c r="C122" s="22" t="str">
        <f t="shared" si="10"/>
        <v/>
      </c>
      <c r="D122" s="27" t="str">
        <f t="shared" si="11"/>
        <v/>
      </c>
      <c r="E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F122" s="1" t="str">
        <f t="shared" si="12"/>
        <v>-</v>
      </c>
      <c r="BG122" s="1" t="str">
        <f t="shared" si="13"/>
        <v>-</v>
      </c>
      <c r="BH122" s="1"/>
      <c r="BI122" s="1"/>
      <c r="BJ122" s="1">
        <v>114</v>
      </c>
      <c r="BK122" s="1">
        <f t="shared" si="14"/>
        <v>0</v>
      </c>
      <c r="BL122" s="7" t="str">
        <f t="shared" si="15"/>
        <v>-</v>
      </c>
      <c r="BM122" s="7" t="str">
        <f>IF(BG122="-","-",(BG122-Результат!P$11)*(BG122-Результат!P$11))</f>
        <v>-</v>
      </c>
    </row>
    <row r="123" spans="1:65" x14ac:dyDescent="0.25">
      <c r="A123" s="13"/>
      <c r="B123" s="16" t="str">
        <f t="shared" si="9"/>
        <v/>
      </c>
      <c r="C123" s="22" t="str">
        <f t="shared" si="10"/>
        <v/>
      </c>
      <c r="D123" s="27" t="str">
        <f t="shared" si="11"/>
        <v/>
      </c>
      <c r="E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F123" s="1" t="str">
        <f t="shared" si="12"/>
        <v>-</v>
      </c>
      <c r="BG123" s="1" t="str">
        <f t="shared" si="13"/>
        <v>-</v>
      </c>
      <c r="BH123" s="1"/>
      <c r="BI123" s="1"/>
      <c r="BJ123" s="1">
        <v>115</v>
      </c>
      <c r="BK123" s="1">
        <f t="shared" si="14"/>
        <v>0</v>
      </c>
      <c r="BL123" s="7" t="str">
        <f t="shared" si="15"/>
        <v>-</v>
      </c>
      <c r="BM123" s="7" t="str">
        <f>IF(BG123="-","-",(BG123-Результат!P$11)*(BG123-Результат!P$11))</f>
        <v>-</v>
      </c>
    </row>
    <row r="124" spans="1:65" x14ac:dyDescent="0.25">
      <c r="A124" s="13"/>
      <c r="B124" s="16" t="str">
        <f t="shared" si="9"/>
        <v/>
      </c>
      <c r="C124" s="22" t="str">
        <f t="shared" si="10"/>
        <v/>
      </c>
      <c r="D124" s="27" t="str">
        <f t="shared" si="11"/>
        <v/>
      </c>
      <c r="E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F124" s="1" t="str">
        <f t="shared" si="12"/>
        <v>-</v>
      </c>
      <c r="BG124" s="1" t="str">
        <f t="shared" si="13"/>
        <v>-</v>
      </c>
      <c r="BH124" s="1"/>
      <c r="BI124" s="1"/>
      <c r="BJ124" s="1">
        <v>116</v>
      </c>
      <c r="BK124" s="1">
        <f t="shared" si="14"/>
        <v>0</v>
      </c>
      <c r="BL124" s="7" t="str">
        <f t="shared" si="15"/>
        <v>-</v>
      </c>
      <c r="BM124" s="7" t="str">
        <f>IF(BG124="-","-",(BG124-Результат!P$11)*(BG124-Результат!P$11))</f>
        <v>-</v>
      </c>
    </row>
    <row r="125" spans="1:65" x14ac:dyDescent="0.25">
      <c r="A125" s="13"/>
      <c r="B125" s="16" t="str">
        <f t="shared" si="9"/>
        <v/>
      </c>
      <c r="C125" s="22" t="str">
        <f t="shared" si="10"/>
        <v/>
      </c>
      <c r="D125" s="27" t="str">
        <f t="shared" si="11"/>
        <v/>
      </c>
      <c r="E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F125" s="1" t="str">
        <f t="shared" si="12"/>
        <v>-</v>
      </c>
      <c r="BG125" s="1" t="str">
        <f t="shared" si="13"/>
        <v>-</v>
      </c>
      <c r="BH125" s="1"/>
      <c r="BI125" s="1"/>
      <c r="BJ125" s="1">
        <v>117</v>
      </c>
      <c r="BK125" s="1">
        <f t="shared" si="14"/>
        <v>0</v>
      </c>
      <c r="BL125" s="7" t="str">
        <f t="shared" si="15"/>
        <v>-</v>
      </c>
      <c r="BM125" s="7" t="str">
        <f>IF(BG125="-","-",(BG125-Результат!P$11)*(BG125-Результат!P$11))</f>
        <v>-</v>
      </c>
    </row>
    <row r="126" spans="1:65" x14ac:dyDescent="0.25">
      <c r="A126" s="13"/>
      <c r="B126" s="16" t="str">
        <f t="shared" si="9"/>
        <v/>
      </c>
      <c r="C126" s="22" t="str">
        <f t="shared" si="10"/>
        <v/>
      </c>
      <c r="D126" s="27" t="str">
        <f t="shared" si="11"/>
        <v/>
      </c>
      <c r="E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F126" s="1" t="str">
        <f t="shared" si="12"/>
        <v>-</v>
      </c>
      <c r="BG126" s="1" t="str">
        <f t="shared" si="13"/>
        <v>-</v>
      </c>
      <c r="BH126" s="1"/>
      <c r="BI126" s="1"/>
      <c r="BJ126" s="1">
        <v>118</v>
      </c>
      <c r="BK126" s="1">
        <f t="shared" si="14"/>
        <v>0</v>
      </c>
      <c r="BL126" s="7" t="str">
        <f t="shared" si="15"/>
        <v>-</v>
      </c>
      <c r="BM126" s="7" t="str">
        <f>IF(BG126="-","-",(BG126-Результат!P$11)*(BG126-Результат!P$11))</f>
        <v>-</v>
      </c>
    </row>
    <row r="127" spans="1:65" x14ac:dyDescent="0.25">
      <c r="A127" s="13"/>
      <c r="B127" s="16" t="str">
        <f t="shared" si="9"/>
        <v/>
      </c>
      <c r="C127" s="22" t="str">
        <f t="shared" si="10"/>
        <v/>
      </c>
      <c r="D127" s="27" t="str">
        <f t="shared" si="11"/>
        <v/>
      </c>
      <c r="E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F127" s="1" t="str">
        <f t="shared" si="12"/>
        <v>-</v>
      </c>
      <c r="BG127" s="1" t="str">
        <f t="shared" si="13"/>
        <v>-</v>
      </c>
      <c r="BH127" s="1"/>
      <c r="BI127" s="1"/>
      <c r="BJ127" s="1">
        <v>119</v>
      </c>
      <c r="BK127" s="1">
        <f t="shared" si="14"/>
        <v>0</v>
      </c>
      <c r="BL127" s="7" t="str">
        <f t="shared" si="15"/>
        <v>-</v>
      </c>
      <c r="BM127" s="7" t="str">
        <f>IF(BG127="-","-",(BG127-Результат!P$11)*(BG127-Результат!P$11))</f>
        <v>-</v>
      </c>
    </row>
    <row r="128" spans="1:65" x14ac:dyDescent="0.25">
      <c r="A128" s="13"/>
      <c r="B128" s="16" t="str">
        <f t="shared" si="9"/>
        <v/>
      </c>
      <c r="C128" s="22" t="str">
        <f t="shared" si="10"/>
        <v/>
      </c>
      <c r="D128" s="27" t="str">
        <f t="shared" si="11"/>
        <v/>
      </c>
      <c r="E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F128" s="1" t="str">
        <f t="shared" si="12"/>
        <v>-</v>
      </c>
      <c r="BG128" s="1" t="str">
        <f t="shared" si="13"/>
        <v>-</v>
      </c>
      <c r="BH128" s="1"/>
      <c r="BI128" s="1"/>
      <c r="BJ128" s="1">
        <v>120</v>
      </c>
      <c r="BK128" s="1">
        <f t="shared" si="14"/>
        <v>0</v>
      </c>
      <c r="BL128" s="7" t="str">
        <f t="shared" si="15"/>
        <v>-</v>
      </c>
      <c r="BM128" s="7" t="str">
        <f>IF(BG128="-","-",(BG128-Результат!P$11)*(BG128-Результат!P$11))</f>
        <v>-</v>
      </c>
    </row>
    <row r="129" spans="1:65" x14ac:dyDescent="0.25">
      <c r="A129" s="13"/>
      <c r="B129" s="16" t="str">
        <f t="shared" si="9"/>
        <v/>
      </c>
      <c r="C129" s="22" t="str">
        <f t="shared" si="10"/>
        <v/>
      </c>
      <c r="D129" s="27" t="str">
        <f t="shared" si="11"/>
        <v/>
      </c>
      <c r="E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F129" s="1" t="str">
        <f t="shared" si="12"/>
        <v>-</v>
      </c>
      <c r="BG129" s="1" t="str">
        <f t="shared" si="13"/>
        <v>-</v>
      </c>
      <c r="BH129" s="1"/>
      <c r="BI129" s="1"/>
      <c r="BJ129" s="1">
        <v>121</v>
      </c>
      <c r="BK129" s="1">
        <f t="shared" si="14"/>
        <v>0</v>
      </c>
      <c r="BL129" s="7" t="str">
        <f t="shared" si="15"/>
        <v>-</v>
      </c>
      <c r="BM129" s="7" t="str">
        <f>IF(BG129="-","-",(BG129-Результат!P$11)*(BG129-Результат!P$11))</f>
        <v>-</v>
      </c>
    </row>
    <row r="130" spans="1:65" x14ac:dyDescent="0.25">
      <c r="A130" s="13"/>
      <c r="B130" s="16" t="str">
        <f t="shared" si="9"/>
        <v/>
      </c>
      <c r="C130" s="22" t="str">
        <f t="shared" si="10"/>
        <v/>
      </c>
      <c r="D130" s="27" t="str">
        <f t="shared" si="11"/>
        <v/>
      </c>
      <c r="E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F130" s="1" t="str">
        <f t="shared" si="12"/>
        <v>-</v>
      </c>
      <c r="BG130" s="1" t="str">
        <f t="shared" si="13"/>
        <v>-</v>
      </c>
      <c r="BH130" s="1"/>
      <c r="BI130" s="1"/>
      <c r="BJ130" s="1">
        <v>122</v>
      </c>
      <c r="BK130" s="1">
        <f t="shared" si="14"/>
        <v>0</v>
      </c>
      <c r="BL130" s="7" t="str">
        <f t="shared" si="15"/>
        <v>-</v>
      </c>
      <c r="BM130" s="7" t="str">
        <f>IF(BG130="-","-",(BG130-Результат!P$11)*(BG130-Результат!P$11))</f>
        <v>-</v>
      </c>
    </row>
    <row r="131" spans="1:65" x14ac:dyDescent="0.25">
      <c r="A131" s="13"/>
      <c r="B131" s="16" t="str">
        <f t="shared" si="9"/>
        <v/>
      </c>
      <c r="C131" s="22" t="str">
        <f t="shared" si="10"/>
        <v/>
      </c>
      <c r="D131" s="27" t="str">
        <f t="shared" si="11"/>
        <v/>
      </c>
      <c r="E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F131" s="1" t="str">
        <f t="shared" si="12"/>
        <v>-</v>
      </c>
      <c r="BG131" s="1" t="str">
        <f t="shared" si="13"/>
        <v>-</v>
      </c>
      <c r="BH131" s="1"/>
      <c r="BI131" s="1"/>
      <c r="BJ131" s="1">
        <v>123</v>
      </c>
      <c r="BK131" s="1">
        <f t="shared" si="14"/>
        <v>0</v>
      </c>
      <c r="BL131" s="7" t="str">
        <f t="shared" si="15"/>
        <v>-</v>
      </c>
      <c r="BM131" s="7" t="str">
        <f>IF(BG131="-","-",(BG131-Результат!P$11)*(BG131-Результат!P$11))</f>
        <v>-</v>
      </c>
    </row>
    <row r="132" spans="1:65" x14ac:dyDescent="0.25">
      <c r="A132" s="13"/>
      <c r="B132" s="16" t="str">
        <f t="shared" si="9"/>
        <v/>
      </c>
      <c r="C132" s="22" t="str">
        <f t="shared" si="10"/>
        <v/>
      </c>
      <c r="D132" s="27" t="str">
        <f t="shared" si="11"/>
        <v/>
      </c>
      <c r="E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F132" s="1" t="str">
        <f t="shared" si="12"/>
        <v>-</v>
      </c>
      <c r="BG132" s="1" t="str">
        <f t="shared" si="13"/>
        <v>-</v>
      </c>
      <c r="BH132" s="1"/>
      <c r="BI132" s="1"/>
      <c r="BJ132" s="1">
        <v>124</v>
      </c>
      <c r="BK132" s="1">
        <f t="shared" si="14"/>
        <v>0</v>
      </c>
      <c r="BL132" s="7" t="str">
        <f t="shared" si="15"/>
        <v>-</v>
      </c>
      <c r="BM132" s="7" t="str">
        <f>IF(BG132="-","-",(BG132-Результат!P$11)*(BG132-Результат!P$11))</f>
        <v>-</v>
      </c>
    </row>
    <row r="133" spans="1:65" x14ac:dyDescent="0.25">
      <c r="A133" s="13"/>
      <c r="B133" s="16" t="str">
        <f t="shared" si="9"/>
        <v/>
      </c>
      <c r="C133" s="22" t="str">
        <f t="shared" si="10"/>
        <v/>
      </c>
      <c r="D133" s="27" t="str">
        <f t="shared" si="11"/>
        <v/>
      </c>
      <c r="E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F133" s="1" t="str">
        <f t="shared" si="12"/>
        <v>-</v>
      </c>
      <c r="BG133" s="1" t="str">
        <f t="shared" si="13"/>
        <v>-</v>
      </c>
      <c r="BH133" s="1"/>
      <c r="BI133" s="1"/>
      <c r="BJ133" s="1">
        <v>125</v>
      </c>
      <c r="BK133" s="1">
        <f t="shared" si="14"/>
        <v>0</v>
      </c>
      <c r="BL133" s="7" t="str">
        <f t="shared" si="15"/>
        <v>-</v>
      </c>
      <c r="BM133" s="7" t="str">
        <f>IF(BG133="-","-",(BG133-Результат!P$11)*(BG133-Результат!P$11))</f>
        <v>-</v>
      </c>
    </row>
    <row r="134" spans="1:65" x14ac:dyDescent="0.25">
      <c r="A134" s="13"/>
      <c r="B134" s="16" t="str">
        <f t="shared" si="9"/>
        <v/>
      </c>
      <c r="C134" s="22" t="str">
        <f t="shared" si="10"/>
        <v/>
      </c>
      <c r="D134" s="27" t="str">
        <f t="shared" si="11"/>
        <v/>
      </c>
      <c r="E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F134" s="1" t="str">
        <f t="shared" si="12"/>
        <v>-</v>
      </c>
      <c r="BG134" s="1" t="str">
        <f t="shared" si="13"/>
        <v>-</v>
      </c>
      <c r="BH134" s="1"/>
      <c r="BI134" s="1"/>
      <c r="BJ134" s="1">
        <v>126</v>
      </c>
      <c r="BK134" s="1">
        <f t="shared" si="14"/>
        <v>0</v>
      </c>
      <c r="BL134" s="7" t="str">
        <f t="shared" si="15"/>
        <v>-</v>
      </c>
      <c r="BM134" s="7" t="str">
        <f>IF(BG134="-","-",(BG134-Результат!P$11)*(BG134-Результат!P$11))</f>
        <v>-</v>
      </c>
    </row>
    <row r="135" spans="1:65" x14ac:dyDescent="0.25">
      <c r="A135" s="13"/>
      <c r="B135" s="16" t="str">
        <f t="shared" si="9"/>
        <v/>
      </c>
      <c r="C135" s="22" t="str">
        <f t="shared" si="10"/>
        <v/>
      </c>
      <c r="D135" s="27" t="str">
        <f t="shared" si="11"/>
        <v/>
      </c>
      <c r="E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F135" s="1" t="str">
        <f t="shared" si="12"/>
        <v>-</v>
      </c>
      <c r="BG135" s="1" t="str">
        <f t="shared" si="13"/>
        <v>-</v>
      </c>
      <c r="BH135" s="1"/>
      <c r="BI135" s="1"/>
      <c r="BJ135" s="1">
        <v>127</v>
      </c>
      <c r="BK135" s="1">
        <f t="shared" si="14"/>
        <v>0</v>
      </c>
      <c r="BL135" s="7" t="str">
        <f t="shared" si="15"/>
        <v>-</v>
      </c>
      <c r="BM135" s="7" t="str">
        <f>IF(BG135="-","-",(BG135-Результат!P$11)*(BG135-Результат!P$11))</f>
        <v>-</v>
      </c>
    </row>
    <row r="136" spans="1:65" x14ac:dyDescent="0.25">
      <c r="A136" s="13"/>
      <c r="B136" s="16" t="str">
        <f t="shared" si="9"/>
        <v/>
      </c>
      <c r="C136" s="22" t="str">
        <f t="shared" si="10"/>
        <v/>
      </c>
      <c r="D136" s="27" t="str">
        <f t="shared" si="11"/>
        <v/>
      </c>
      <c r="E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F136" s="1" t="str">
        <f t="shared" si="12"/>
        <v>-</v>
      </c>
      <c r="BG136" s="1" t="str">
        <f t="shared" si="13"/>
        <v>-</v>
      </c>
      <c r="BH136" s="1"/>
      <c r="BI136" s="1"/>
      <c r="BJ136" s="1">
        <v>128</v>
      </c>
      <c r="BK136" s="1">
        <f t="shared" si="14"/>
        <v>0</v>
      </c>
      <c r="BL136" s="7" t="str">
        <f t="shared" si="15"/>
        <v>-</v>
      </c>
      <c r="BM136" s="7" t="str">
        <f>IF(BG136="-","-",(BG136-Результат!P$11)*(BG136-Результат!P$11))</f>
        <v>-</v>
      </c>
    </row>
    <row r="137" spans="1:65" x14ac:dyDescent="0.25">
      <c r="A137" s="13"/>
      <c r="B137" s="16" t="str">
        <f t="shared" si="9"/>
        <v/>
      </c>
      <c r="C137" s="22" t="str">
        <f t="shared" si="10"/>
        <v/>
      </c>
      <c r="D137" s="27" t="str">
        <f t="shared" si="11"/>
        <v/>
      </c>
      <c r="E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F137" s="1" t="str">
        <f t="shared" si="12"/>
        <v>-</v>
      </c>
      <c r="BG137" s="1" t="str">
        <f t="shared" si="13"/>
        <v>-</v>
      </c>
      <c r="BH137" s="1"/>
      <c r="BI137" s="1"/>
      <c r="BJ137" s="1">
        <v>129</v>
      </c>
      <c r="BK137" s="1">
        <f t="shared" si="14"/>
        <v>0</v>
      </c>
      <c r="BL137" s="7" t="str">
        <f t="shared" si="15"/>
        <v>-</v>
      </c>
      <c r="BM137" s="7" t="str">
        <f>IF(BG137="-","-",(BG137-Результат!P$11)*(BG137-Результат!P$11))</f>
        <v>-</v>
      </c>
    </row>
    <row r="138" spans="1:65" x14ac:dyDescent="0.25">
      <c r="A138" s="13"/>
      <c r="B138" s="16" t="str">
        <f t="shared" ref="B138:B201" si="16">IF(BK138=1,SUMIF($G$6:$BD$6,1,G138:BD138),"")</f>
        <v/>
      </c>
      <c r="C138" s="22" t="str">
        <f t="shared" ref="C138:C201" si="17">IF(BK138=1,IF(B138&gt;=H$2,5,IF(B138&gt;=H$3,4,IF(B138&gt;=H$4,3,2))),"")</f>
        <v/>
      </c>
      <c r="D138" s="27" t="str">
        <f t="shared" ref="D138:D201" si="18">IF(BK138=1,100*B138/B$2,"")</f>
        <v/>
      </c>
      <c r="E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F138" s="1" t="str">
        <f t="shared" ref="BF138:BF201" si="19">IF(BK138=1,C138-E138,"-")</f>
        <v>-</v>
      </c>
      <c r="BG138" s="1" t="str">
        <f t="shared" ref="BG138:BG201" si="20">IF(BK138=1,B138,"-")</f>
        <v>-</v>
      </c>
      <c r="BH138" s="1"/>
      <c r="BI138" s="1"/>
      <c r="BJ138" s="1">
        <v>130</v>
      </c>
      <c r="BK138" s="1">
        <f t="shared" ref="BK138:BK201" si="21">IF(BJ138&lt;=B$3,1,0)</f>
        <v>0</v>
      </c>
      <c r="BL138" s="7" t="str">
        <f t="shared" ref="BL138:BL201" si="22">IF(BK138=1,C138,"-")</f>
        <v>-</v>
      </c>
      <c r="BM138" s="7" t="str">
        <f>IF(BG138="-","-",(BG138-Результат!P$11)*(BG138-Результат!P$11))</f>
        <v>-</v>
      </c>
    </row>
    <row r="139" spans="1:65" x14ac:dyDescent="0.25">
      <c r="A139" s="13"/>
      <c r="B139" s="16" t="str">
        <f t="shared" si="16"/>
        <v/>
      </c>
      <c r="C139" s="22" t="str">
        <f t="shared" si="17"/>
        <v/>
      </c>
      <c r="D139" s="27" t="str">
        <f t="shared" si="18"/>
        <v/>
      </c>
      <c r="E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F139" s="1" t="str">
        <f t="shared" si="19"/>
        <v>-</v>
      </c>
      <c r="BG139" s="1" t="str">
        <f t="shared" si="20"/>
        <v>-</v>
      </c>
      <c r="BH139" s="1"/>
      <c r="BI139" s="1"/>
      <c r="BJ139" s="1">
        <v>131</v>
      </c>
      <c r="BK139" s="1">
        <f t="shared" si="21"/>
        <v>0</v>
      </c>
      <c r="BL139" s="7" t="str">
        <f t="shared" si="22"/>
        <v>-</v>
      </c>
      <c r="BM139" s="7" t="str">
        <f>IF(BG139="-","-",(BG139-Результат!P$11)*(BG139-Результат!P$11))</f>
        <v>-</v>
      </c>
    </row>
    <row r="140" spans="1:65" x14ac:dyDescent="0.25">
      <c r="A140" s="13"/>
      <c r="B140" s="16" t="str">
        <f t="shared" si="16"/>
        <v/>
      </c>
      <c r="C140" s="22" t="str">
        <f t="shared" si="17"/>
        <v/>
      </c>
      <c r="D140" s="27" t="str">
        <f t="shared" si="18"/>
        <v/>
      </c>
      <c r="E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F140" s="1" t="str">
        <f t="shared" si="19"/>
        <v>-</v>
      </c>
      <c r="BG140" s="1" t="str">
        <f t="shared" si="20"/>
        <v>-</v>
      </c>
      <c r="BH140" s="1"/>
      <c r="BI140" s="1"/>
      <c r="BJ140" s="1">
        <v>132</v>
      </c>
      <c r="BK140" s="1">
        <f t="shared" si="21"/>
        <v>0</v>
      </c>
      <c r="BL140" s="7" t="str">
        <f t="shared" si="22"/>
        <v>-</v>
      </c>
      <c r="BM140" s="7" t="str">
        <f>IF(BG140="-","-",(BG140-Результат!P$11)*(BG140-Результат!P$11))</f>
        <v>-</v>
      </c>
    </row>
    <row r="141" spans="1:65" x14ac:dyDescent="0.25">
      <c r="A141" s="13"/>
      <c r="B141" s="16" t="str">
        <f t="shared" si="16"/>
        <v/>
      </c>
      <c r="C141" s="22" t="str">
        <f t="shared" si="17"/>
        <v/>
      </c>
      <c r="D141" s="27" t="str">
        <f t="shared" si="18"/>
        <v/>
      </c>
      <c r="E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F141" s="1" t="str">
        <f t="shared" si="19"/>
        <v>-</v>
      </c>
      <c r="BG141" s="1" t="str">
        <f t="shared" si="20"/>
        <v>-</v>
      </c>
      <c r="BH141" s="1"/>
      <c r="BI141" s="1"/>
      <c r="BJ141" s="1">
        <v>133</v>
      </c>
      <c r="BK141" s="1">
        <f t="shared" si="21"/>
        <v>0</v>
      </c>
      <c r="BL141" s="7" t="str">
        <f t="shared" si="22"/>
        <v>-</v>
      </c>
      <c r="BM141" s="7" t="str">
        <f>IF(BG141="-","-",(BG141-Результат!P$11)*(BG141-Результат!P$11))</f>
        <v>-</v>
      </c>
    </row>
    <row r="142" spans="1:65" x14ac:dyDescent="0.25">
      <c r="A142" s="13"/>
      <c r="B142" s="16" t="str">
        <f t="shared" si="16"/>
        <v/>
      </c>
      <c r="C142" s="22" t="str">
        <f t="shared" si="17"/>
        <v/>
      </c>
      <c r="D142" s="27" t="str">
        <f t="shared" si="18"/>
        <v/>
      </c>
      <c r="E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F142" s="1" t="str">
        <f t="shared" si="19"/>
        <v>-</v>
      </c>
      <c r="BG142" s="1" t="str">
        <f t="shared" si="20"/>
        <v>-</v>
      </c>
      <c r="BH142" s="1"/>
      <c r="BI142" s="1"/>
      <c r="BJ142" s="1">
        <v>134</v>
      </c>
      <c r="BK142" s="1">
        <f t="shared" si="21"/>
        <v>0</v>
      </c>
      <c r="BL142" s="7" t="str">
        <f t="shared" si="22"/>
        <v>-</v>
      </c>
      <c r="BM142" s="7" t="str">
        <f>IF(BG142="-","-",(BG142-Результат!P$11)*(BG142-Результат!P$11))</f>
        <v>-</v>
      </c>
    </row>
    <row r="143" spans="1:65" x14ac:dyDescent="0.25">
      <c r="A143" s="13"/>
      <c r="B143" s="16" t="str">
        <f t="shared" si="16"/>
        <v/>
      </c>
      <c r="C143" s="22" t="str">
        <f t="shared" si="17"/>
        <v/>
      </c>
      <c r="D143" s="27" t="str">
        <f t="shared" si="18"/>
        <v/>
      </c>
      <c r="E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F143" s="1" t="str">
        <f t="shared" si="19"/>
        <v>-</v>
      </c>
      <c r="BG143" s="1" t="str">
        <f t="shared" si="20"/>
        <v>-</v>
      </c>
      <c r="BH143" s="1"/>
      <c r="BI143" s="1"/>
      <c r="BJ143" s="1">
        <v>135</v>
      </c>
      <c r="BK143" s="1">
        <f t="shared" si="21"/>
        <v>0</v>
      </c>
      <c r="BL143" s="7" t="str">
        <f t="shared" si="22"/>
        <v>-</v>
      </c>
      <c r="BM143" s="7" t="str">
        <f>IF(BG143="-","-",(BG143-Результат!P$11)*(BG143-Результат!P$11))</f>
        <v>-</v>
      </c>
    </row>
    <row r="144" spans="1:65" x14ac:dyDescent="0.25">
      <c r="A144" s="13"/>
      <c r="B144" s="16" t="str">
        <f t="shared" si="16"/>
        <v/>
      </c>
      <c r="C144" s="22" t="str">
        <f t="shared" si="17"/>
        <v/>
      </c>
      <c r="D144" s="27" t="str">
        <f t="shared" si="18"/>
        <v/>
      </c>
      <c r="E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F144" s="1" t="str">
        <f t="shared" si="19"/>
        <v>-</v>
      </c>
      <c r="BG144" s="1" t="str">
        <f t="shared" si="20"/>
        <v>-</v>
      </c>
      <c r="BH144" s="1"/>
      <c r="BI144" s="1"/>
      <c r="BJ144" s="1">
        <v>136</v>
      </c>
      <c r="BK144" s="1">
        <f t="shared" si="21"/>
        <v>0</v>
      </c>
      <c r="BL144" s="7" t="str">
        <f t="shared" si="22"/>
        <v>-</v>
      </c>
      <c r="BM144" s="7" t="str">
        <f>IF(BG144="-","-",(BG144-Результат!P$11)*(BG144-Результат!P$11))</f>
        <v>-</v>
      </c>
    </row>
    <row r="145" spans="1:65" x14ac:dyDescent="0.25">
      <c r="A145" s="13"/>
      <c r="B145" s="16" t="str">
        <f t="shared" si="16"/>
        <v/>
      </c>
      <c r="C145" s="22" t="str">
        <f t="shared" si="17"/>
        <v/>
      </c>
      <c r="D145" s="27" t="str">
        <f t="shared" si="18"/>
        <v/>
      </c>
      <c r="E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F145" s="1" t="str">
        <f t="shared" si="19"/>
        <v>-</v>
      </c>
      <c r="BG145" s="1" t="str">
        <f t="shared" si="20"/>
        <v>-</v>
      </c>
      <c r="BH145" s="1"/>
      <c r="BI145" s="1"/>
      <c r="BJ145" s="1">
        <v>137</v>
      </c>
      <c r="BK145" s="1">
        <f t="shared" si="21"/>
        <v>0</v>
      </c>
      <c r="BL145" s="7" t="str">
        <f t="shared" si="22"/>
        <v>-</v>
      </c>
      <c r="BM145" s="7" t="str">
        <f>IF(BG145="-","-",(BG145-Результат!P$11)*(BG145-Результат!P$11))</f>
        <v>-</v>
      </c>
    </row>
    <row r="146" spans="1:65" x14ac:dyDescent="0.25">
      <c r="A146" s="13"/>
      <c r="B146" s="16" t="str">
        <f t="shared" si="16"/>
        <v/>
      </c>
      <c r="C146" s="22" t="str">
        <f t="shared" si="17"/>
        <v/>
      </c>
      <c r="D146" s="27" t="str">
        <f t="shared" si="18"/>
        <v/>
      </c>
      <c r="E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F146" s="1" t="str">
        <f t="shared" si="19"/>
        <v>-</v>
      </c>
      <c r="BG146" s="1" t="str">
        <f t="shared" si="20"/>
        <v>-</v>
      </c>
      <c r="BH146" s="1"/>
      <c r="BI146" s="1"/>
      <c r="BJ146" s="1">
        <v>138</v>
      </c>
      <c r="BK146" s="1">
        <f t="shared" si="21"/>
        <v>0</v>
      </c>
      <c r="BL146" s="7" t="str">
        <f t="shared" si="22"/>
        <v>-</v>
      </c>
      <c r="BM146" s="7" t="str">
        <f>IF(BG146="-","-",(BG146-Результат!P$11)*(BG146-Результат!P$11))</f>
        <v>-</v>
      </c>
    </row>
    <row r="147" spans="1:65" x14ac:dyDescent="0.25">
      <c r="A147" s="13"/>
      <c r="B147" s="16" t="str">
        <f t="shared" si="16"/>
        <v/>
      </c>
      <c r="C147" s="22" t="str">
        <f t="shared" si="17"/>
        <v/>
      </c>
      <c r="D147" s="27" t="str">
        <f t="shared" si="18"/>
        <v/>
      </c>
      <c r="E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F147" s="1" t="str">
        <f t="shared" si="19"/>
        <v>-</v>
      </c>
      <c r="BG147" s="1" t="str">
        <f t="shared" si="20"/>
        <v>-</v>
      </c>
      <c r="BH147" s="1"/>
      <c r="BI147" s="1"/>
      <c r="BJ147" s="1">
        <v>139</v>
      </c>
      <c r="BK147" s="1">
        <f t="shared" si="21"/>
        <v>0</v>
      </c>
      <c r="BL147" s="7" t="str">
        <f t="shared" si="22"/>
        <v>-</v>
      </c>
      <c r="BM147" s="7" t="str">
        <f>IF(BG147="-","-",(BG147-Результат!P$11)*(BG147-Результат!P$11))</f>
        <v>-</v>
      </c>
    </row>
    <row r="148" spans="1:65" x14ac:dyDescent="0.25">
      <c r="A148" s="13"/>
      <c r="B148" s="16" t="str">
        <f t="shared" si="16"/>
        <v/>
      </c>
      <c r="C148" s="22" t="str">
        <f t="shared" si="17"/>
        <v/>
      </c>
      <c r="D148" s="27" t="str">
        <f t="shared" si="18"/>
        <v/>
      </c>
      <c r="E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F148" s="1" t="str">
        <f t="shared" si="19"/>
        <v>-</v>
      </c>
      <c r="BG148" s="1" t="str">
        <f t="shared" si="20"/>
        <v>-</v>
      </c>
      <c r="BH148" s="1"/>
      <c r="BI148" s="1"/>
      <c r="BJ148" s="1">
        <v>140</v>
      </c>
      <c r="BK148" s="1">
        <f t="shared" si="21"/>
        <v>0</v>
      </c>
      <c r="BL148" s="7" t="str">
        <f t="shared" si="22"/>
        <v>-</v>
      </c>
      <c r="BM148" s="7" t="str">
        <f>IF(BG148="-","-",(BG148-Результат!P$11)*(BG148-Результат!P$11))</f>
        <v>-</v>
      </c>
    </row>
    <row r="149" spans="1:65" x14ac:dyDescent="0.25">
      <c r="A149" s="13"/>
      <c r="B149" s="16" t="str">
        <f t="shared" si="16"/>
        <v/>
      </c>
      <c r="C149" s="22" t="str">
        <f t="shared" si="17"/>
        <v/>
      </c>
      <c r="D149" s="27" t="str">
        <f t="shared" si="18"/>
        <v/>
      </c>
      <c r="E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F149" s="1" t="str">
        <f t="shared" si="19"/>
        <v>-</v>
      </c>
      <c r="BG149" s="1" t="str">
        <f t="shared" si="20"/>
        <v>-</v>
      </c>
      <c r="BH149" s="1"/>
      <c r="BI149" s="1"/>
      <c r="BJ149" s="1">
        <v>141</v>
      </c>
      <c r="BK149" s="1">
        <f t="shared" si="21"/>
        <v>0</v>
      </c>
      <c r="BL149" s="7" t="str">
        <f t="shared" si="22"/>
        <v>-</v>
      </c>
      <c r="BM149" s="7" t="str">
        <f>IF(BG149="-","-",(BG149-Результат!P$11)*(BG149-Результат!P$11))</f>
        <v>-</v>
      </c>
    </row>
    <row r="150" spans="1:65" x14ac:dyDescent="0.25">
      <c r="A150" s="13"/>
      <c r="B150" s="16" t="str">
        <f t="shared" si="16"/>
        <v/>
      </c>
      <c r="C150" s="22" t="str">
        <f t="shared" si="17"/>
        <v/>
      </c>
      <c r="D150" s="27" t="str">
        <f t="shared" si="18"/>
        <v/>
      </c>
      <c r="E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F150" s="1" t="str">
        <f t="shared" si="19"/>
        <v>-</v>
      </c>
      <c r="BG150" s="1" t="str">
        <f t="shared" si="20"/>
        <v>-</v>
      </c>
      <c r="BH150" s="1"/>
      <c r="BI150" s="1"/>
      <c r="BJ150" s="1">
        <v>142</v>
      </c>
      <c r="BK150" s="1">
        <f t="shared" si="21"/>
        <v>0</v>
      </c>
      <c r="BL150" s="7" t="str">
        <f t="shared" si="22"/>
        <v>-</v>
      </c>
      <c r="BM150" s="7" t="str">
        <f>IF(BG150="-","-",(BG150-Результат!P$11)*(BG150-Результат!P$11))</f>
        <v>-</v>
      </c>
    </row>
    <row r="151" spans="1:65" x14ac:dyDescent="0.25">
      <c r="A151" s="13"/>
      <c r="B151" s="16" t="str">
        <f t="shared" si="16"/>
        <v/>
      </c>
      <c r="C151" s="22" t="str">
        <f t="shared" si="17"/>
        <v/>
      </c>
      <c r="D151" s="27" t="str">
        <f t="shared" si="18"/>
        <v/>
      </c>
      <c r="E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F151" s="1" t="str">
        <f t="shared" si="19"/>
        <v>-</v>
      </c>
      <c r="BG151" s="1" t="str">
        <f t="shared" si="20"/>
        <v>-</v>
      </c>
      <c r="BH151" s="1"/>
      <c r="BI151" s="1"/>
      <c r="BJ151" s="1">
        <v>143</v>
      </c>
      <c r="BK151" s="1">
        <f t="shared" si="21"/>
        <v>0</v>
      </c>
      <c r="BL151" s="7" t="str">
        <f t="shared" si="22"/>
        <v>-</v>
      </c>
      <c r="BM151" s="7" t="str">
        <f>IF(BG151="-","-",(BG151-Результат!P$11)*(BG151-Результат!P$11))</f>
        <v>-</v>
      </c>
    </row>
    <row r="152" spans="1:65" x14ac:dyDescent="0.25">
      <c r="A152" s="13"/>
      <c r="B152" s="16" t="str">
        <f t="shared" si="16"/>
        <v/>
      </c>
      <c r="C152" s="22" t="str">
        <f t="shared" si="17"/>
        <v/>
      </c>
      <c r="D152" s="27" t="str">
        <f t="shared" si="18"/>
        <v/>
      </c>
      <c r="E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F152" s="1" t="str">
        <f t="shared" si="19"/>
        <v>-</v>
      </c>
      <c r="BG152" s="1" t="str">
        <f t="shared" si="20"/>
        <v>-</v>
      </c>
      <c r="BH152" s="1"/>
      <c r="BI152" s="1"/>
      <c r="BJ152" s="1">
        <v>144</v>
      </c>
      <c r="BK152" s="1">
        <f t="shared" si="21"/>
        <v>0</v>
      </c>
      <c r="BL152" s="7" t="str">
        <f t="shared" si="22"/>
        <v>-</v>
      </c>
      <c r="BM152" s="7" t="str">
        <f>IF(BG152="-","-",(BG152-Результат!P$11)*(BG152-Результат!P$11))</f>
        <v>-</v>
      </c>
    </row>
    <row r="153" spans="1:65" x14ac:dyDescent="0.25">
      <c r="A153" s="13"/>
      <c r="B153" s="16" t="str">
        <f t="shared" si="16"/>
        <v/>
      </c>
      <c r="C153" s="22" t="str">
        <f t="shared" si="17"/>
        <v/>
      </c>
      <c r="D153" s="27" t="str">
        <f t="shared" si="18"/>
        <v/>
      </c>
      <c r="E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F153" s="1" t="str">
        <f t="shared" si="19"/>
        <v>-</v>
      </c>
      <c r="BG153" s="1" t="str">
        <f t="shared" si="20"/>
        <v>-</v>
      </c>
      <c r="BH153" s="1"/>
      <c r="BI153" s="1"/>
      <c r="BJ153" s="1">
        <v>145</v>
      </c>
      <c r="BK153" s="1">
        <f t="shared" si="21"/>
        <v>0</v>
      </c>
      <c r="BL153" s="7" t="str">
        <f t="shared" si="22"/>
        <v>-</v>
      </c>
      <c r="BM153" s="7" t="str">
        <f>IF(BG153="-","-",(BG153-Результат!P$11)*(BG153-Результат!P$11))</f>
        <v>-</v>
      </c>
    </row>
    <row r="154" spans="1:65" x14ac:dyDescent="0.25">
      <c r="A154" s="13"/>
      <c r="B154" s="16" t="str">
        <f t="shared" si="16"/>
        <v/>
      </c>
      <c r="C154" s="22" t="str">
        <f t="shared" si="17"/>
        <v/>
      </c>
      <c r="D154" s="27" t="str">
        <f t="shared" si="18"/>
        <v/>
      </c>
      <c r="E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F154" s="1" t="str">
        <f t="shared" si="19"/>
        <v>-</v>
      </c>
      <c r="BG154" s="1" t="str">
        <f t="shared" si="20"/>
        <v>-</v>
      </c>
      <c r="BH154" s="1"/>
      <c r="BI154" s="1"/>
      <c r="BJ154" s="1">
        <v>146</v>
      </c>
      <c r="BK154" s="1">
        <f t="shared" si="21"/>
        <v>0</v>
      </c>
      <c r="BL154" s="7" t="str">
        <f t="shared" si="22"/>
        <v>-</v>
      </c>
      <c r="BM154" s="7" t="str">
        <f>IF(BG154="-","-",(BG154-Результат!P$11)*(BG154-Результат!P$11))</f>
        <v>-</v>
      </c>
    </row>
    <row r="155" spans="1:65" x14ac:dyDescent="0.25">
      <c r="A155" s="13"/>
      <c r="B155" s="16" t="str">
        <f t="shared" si="16"/>
        <v/>
      </c>
      <c r="C155" s="22" t="str">
        <f t="shared" si="17"/>
        <v/>
      </c>
      <c r="D155" s="27" t="str">
        <f t="shared" si="18"/>
        <v/>
      </c>
      <c r="E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F155" s="1" t="str">
        <f t="shared" si="19"/>
        <v>-</v>
      </c>
      <c r="BG155" s="1" t="str">
        <f t="shared" si="20"/>
        <v>-</v>
      </c>
      <c r="BH155" s="1"/>
      <c r="BI155" s="1"/>
      <c r="BJ155" s="1">
        <v>147</v>
      </c>
      <c r="BK155" s="1">
        <f t="shared" si="21"/>
        <v>0</v>
      </c>
      <c r="BL155" s="7" t="str">
        <f t="shared" si="22"/>
        <v>-</v>
      </c>
      <c r="BM155" s="7" t="str">
        <f>IF(BG155="-","-",(BG155-Результат!P$11)*(BG155-Результат!P$11))</f>
        <v>-</v>
      </c>
    </row>
    <row r="156" spans="1:65" x14ac:dyDescent="0.25">
      <c r="A156" s="13"/>
      <c r="B156" s="16" t="str">
        <f t="shared" si="16"/>
        <v/>
      </c>
      <c r="C156" s="22" t="str">
        <f t="shared" si="17"/>
        <v/>
      </c>
      <c r="D156" s="27" t="str">
        <f t="shared" si="18"/>
        <v/>
      </c>
      <c r="E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F156" s="1" t="str">
        <f t="shared" si="19"/>
        <v>-</v>
      </c>
      <c r="BG156" s="1" t="str">
        <f t="shared" si="20"/>
        <v>-</v>
      </c>
      <c r="BH156" s="1"/>
      <c r="BI156" s="1"/>
      <c r="BJ156" s="1">
        <v>148</v>
      </c>
      <c r="BK156" s="1">
        <f t="shared" si="21"/>
        <v>0</v>
      </c>
      <c r="BL156" s="7" t="str">
        <f t="shared" si="22"/>
        <v>-</v>
      </c>
      <c r="BM156" s="7" t="str">
        <f>IF(BG156="-","-",(BG156-Результат!P$11)*(BG156-Результат!P$11))</f>
        <v>-</v>
      </c>
    </row>
    <row r="157" spans="1:65" x14ac:dyDescent="0.25">
      <c r="A157" s="13"/>
      <c r="B157" s="16" t="str">
        <f t="shared" si="16"/>
        <v/>
      </c>
      <c r="C157" s="22" t="str">
        <f t="shared" si="17"/>
        <v/>
      </c>
      <c r="D157" s="27" t="str">
        <f t="shared" si="18"/>
        <v/>
      </c>
      <c r="E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F157" s="1" t="str">
        <f t="shared" si="19"/>
        <v>-</v>
      </c>
      <c r="BG157" s="1" t="str">
        <f t="shared" si="20"/>
        <v>-</v>
      </c>
      <c r="BH157" s="1"/>
      <c r="BI157" s="1"/>
      <c r="BJ157" s="1">
        <v>149</v>
      </c>
      <c r="BK157" s="1">
        <f t="shared" si="21"/>
        <v>0</v>
      </c>
      <c r="BL157" s="7" t="str">
        <f t="shared" si="22"/>
        <v>-</v>
      </c>
      <c r="BM157" s="7" t="str">
        <f>IF(BG157="-","-",(BG157-Результат!P$11)*(BG157-Результат!P$11))</f>
        <v>-</v>
      </c>
    </row>
    <row r="158" spans="1:65" x14ac:dyDescent="0.25">
      <c r="A158" s="13"/>
      <c r="B158" s="16" t="str">
        <f t="shared" si="16"/>
        <v/>
      </c>
      <c r="C158" s="22" t="str">
        <f t="shared" si="17"/>
        <v/>
      </c>
      <c r="D158" s="27" t="str">
        <f t="shared" si="18"/>
        <v/>
      </c>
      <c r="E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F158" s="1" t="str">
        <f t="shared" si="19"/>
        <v>-</v>
      </c>
      <c r="BG158" s="1" t="str">
        <f t="shared" si="20"/>
        <v>-</v>
      </c>
      <c r="BH158" s="1"/>
      <c r="BI158" s="1"/>
      <c r="BJ158" s="1">
        <v>150</v>
      </c>
      <c r="BK158" s="1">
        <f t="shared" si="21"/>
        <v>0</v>
      </c>
      <c r="BL158" s="7" t="str">
        <f t="shared" si="22"/>
        <v>-</v>
      </c>
      <c r="BM158" s="7" t="str">
        <f>IF(BG158="-","-",(BG158-Результат!P$11)*(BG158-Результат!P$11))</f>
        <v>-</v>
      </c>
    </row>
    <row r="159" spans="1:65" x14ac:dyDescent="0.25">
      <c r="A159" s="13"/>
      <c r="B159" s="16" t="str">
        <f t="shared" si="16"/>
        <v/>
      </c>
      <c r="C159" s="22" t="str">
        <f t="shared" si="17"/>
        <v/>
      </c>
      <c r="D159" s="27" t="str">
        <f t="shared" si="18"/>
        <v/>
      </c>
      <c r="E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F159" s="1" t="str">
        <f t="shared" si="19"/>
        <v>-</v>
      </c>
      <c r="BG159" s="1" t="str">
        <f t="shared" si="20"/>
        <v>-</v>
      </c>
      <c r="BH159" s="1"/>
      <c r="BI159" s="1"/>
      <c r="BJ159" s="1">
        <v>151</v>
      </c>
      <c r="BK159" s="1">
        <f t="shared" si="21"/>
        <v>0</v>
      </c>
      <c r="BL159" s="7" t="str">
        <f t="shared" si="22"/>
        <v>-</v>
      </c>
      <c r="BM159" s="7" t="str">
        <f>IF(BG159="-","-",(BG159-Результат!P$11)*(BG159-Результат!P$11))</f>
        <v>-</v>
      </c>
    </row>
    <row r="160" spans="1:65" x14ac:dyDescent="0.25">
      <c r="A160" s="13"/>
      <c r="B160" s="16" t="str">
        <f t="shared" si="16"/>
        <v/>
      </c>
      <c r="C160" s="22" t="str">
        <f t="shared" si="17"/>
        <v/>
      </c>
      <c r="D160" s="27" t="str">
        <f t="shared" si="18"/>
        <v/>
      </c>
      <c r="E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F160" s="1" t="str">
        <f t="shared" si="19"/>
        <v>-</v>
      </c>
      <c r="BG160" s="1" t="str">
        <f t="shared" si="20"/>
        <v>-</v>
      </c>
      <c r="BH160" s="1"/>
      <c r="BI160" s="1"/>
      <c r="BJ160" s="1">
        <v>152</v>
      </c>
      <c r="BK160" s="1">
        <f t="shared" si="21"/>
        <v>0</v>
      </c>
      <c r="BL160" s="7" t="str">
        <f t="shared" si="22"/>
        <v>-</v>
      </c>
      <c r="BM160" s="7" t="str">
        <f>IF(BG160="-","-",(BG160-Результат!P$11)*(BG160-Результат!P$11))</f>
        <v>-</v>
      </c>
    </row>
    <row r="161" spans="1:65" x14ac:dyDescent="0.25">
      <c r="A161" s="13"/>
      <c r="B161" s="16" t="str">
        <f t="shared" si="16"/>
        <v/>
      </c>
      <c r="C161" s="22" t="str">
        <f t="shared" si="17"/>
        <v/>
      </c>
      <c r="D161" s="27" t="str">
        <f t="shared" si="18"/>
        <v/>
      </c>
      <c r="E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F161" s="1" t="str">
        <f t="shared" si="19"/>
        <v>-</v>
      </c>
      <c r="BG161" s="1" t="str">
        <f t="shared" si="20"/>
        <v>-</v>
      </c>
      <c r="BH161" s="1"/>
      <c r="BI161" s="1"/>
      <c r="BJ161" s="1">
        <v>153</v>
      </c>
      <c r="BK161" s="1">
        <f t="shared" si="21"/>
        <v>0</v>
      </c>
      <c r="BL161" s="7" t="str">
        <f t="shared" si="22"/>
        <v>-</v>
      </c>
      <c r="BM161" s="7" t="str">
        <f>IF(BG161="-","-",(BG161-Результат!P$11)*(BG161-Результат!P$11))</f>
        <v>-</v>
      </c>
    </row>
    <row r="162" spans="1:65" x14ac:dyDescent="0.25">
      <c r="A162" s="13"/>
      <c r="B162" s="16" t="str">
        <f t="shared" si="16"/>
        <v/>
      </c>
      <c r="C162" s="22" t="str">
        <f t="shared" si="17"/>
        <v/>
      </c>
      <c r="D162" s="27" t="str">
        <f t="shared" si="18"/>
        <v/>
      </c>
      <c r="E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F162" s="1" t="str">
        <f t="shared" si="19"/>
        <v>-</v>
      </c>
      <c r="BG162" s="1" t="str">
        <f t="shared" si="20"/>
        <v>-</v>
      </c>
      <c r="BH162" s="1"/>
      <c r="BI162" s="1"/>
      <c r="BJ162" s="1">
        <v>154</v>
      </c>
      <c r="BK162" s="1">
        <f t="shared" si="21"/>
        <v>0</v>
      </c>
      <c r="BL162" s="7" t="str">
        <f t="shared" si="22"/>
        <v>-</v>
      </c>
      <c r="BM162" s="7" t="str">
        <f>IF(BG162="-","-",(BG162-Результат!P$11)*(BG162-Результат!P$11))</f>
        <v>-</v>
      </c>
    </row>
    <row r="163" spans="1:65" x14ac:dyDescent="0.25">
      <c r="A163" s="13"/>
      <c r="B163" s="16" t="str">
        <f t="shared" si="16"/>
        <v/>
      </c>
      <c r="C163" s="22" t="str">
        <f t="shared" si="17"/>
        <v/>
      </c>
      <c r="D163" s="27" t="str">
        <f t="shared" si="18"/>
        <v/>
      </c>
      <c r="E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F163" s="1" t="str">
        <f t="shared" si="19"/>
        <v>-</v>
      </c>
      <c r="BG163" s="1" t="str">
        <f t="shared" si="20"/>
        <v>-</v>
      </c>
      <c r="BH163" s="1"/>
      <c r="BI163" s="1"/>
      <c r="BJ163" s="1">
        <v>155</v>
      </c>
      <c r="BK163" s="1">
        <f t="shared" si="21"/>
        <v>0</v>
      </c>
      <c r="BL163" s="7" t="str">
        <f t="shared" si="22"/>
        <v>-</v>
      </c>
      <c r="BM163" s="7" t="str">
        <f>IF(BG163="-","-",(BG163-Результат!P$11)*(BG163-Результат!P$11))</f>
        <v>-</v>
      </c>
    </row>
    <row r="164" spans="1:65" x14ac:dyDescent="0.25">
      <c r="A164" s="13"/>
      <c r="B164" s="16" t="str">
        <f t="shared" si="16"/>
        <v/>
      </c>
      <c r="C164" s="22" t="str">
        <f t="shared" si="17"/>
        <v/>
      </c>
      <c r="D164" s="27" t="str">
        <f t="shared" si="18"/>
        <v/>
      </c>
      <c r="E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F164" s="1" t="str">
        <f t="shared" si="19"/>
        <v>-</v>
      </c>
      <c r="BG164" s="1" t="str">
        <f t="shared" si="20"/>
        <v>-</v>
      </c>
      <c r="BH164" s="1"/>
      <c r="BI164" s="1"/>
      <c r="BJ164" s="1">
        <v>156</v>
      </c>
      <c r="BK164" s="1">
        <f t="shared" si="21"/>
        <v>0</v>
      </c>
      <c r="BL164" s="7" t="str">
        <f t="shared" si="22"/>
        <v>-</v>
      </c>
      <c r="BM164" s="7" t="str">
        <f>IF(BG164="-","-",(BG164-Результат!P$11)*(BG164-Результат!P$11))</f>
        <v>-</v>
      </c>
    </row>
    <row r="165" spans="1:65" x14ac:dyDescent="0.25">
      <c r="A165" s="13"/>
      <c r="B165" s="16" t="str">
        <f t="shared" si="16"/>
        <v/>
      </c>
      <c r="C165" s="22" t="str">
        <f t="shared" si="17"/>
        <v/>
      </c>
      <c r="D165" s="27" t="str">
        <f t="shared" si="18"/>
        <v/>
      </c>
      <c r="E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F165" s="1" t="str">
        <f t="shared" si="19"/>
        <v>-</v>
      </c>
      <c r="BG165" s="1" t="str">
        <f t="shared" si="20"/>
        <v>-</v>
      </c>
      <c r="BH165" s="1"/>
      <c r="BI165" s="1"/>
      <c r="BJ165" s="1">
        <v>157</v>
      </c>
      <c r="BK165" s="1">
        <f t="shared" si="21"/>
        <v>0</v>
      </c>
      <c r="BL165" s="7" t="str">
        <f t="shared" si="22"/>
        <v>-</v>
      </c>
      <c r="BM165" s="7" t="str">
        <f>IF(BG165="-","-",(BG165-Результат!P$11)*(BG165-Результат!P$11))</f>
        <v>-</v>
      </c>
    </row>
    <row r="166" spans="1:65" x14ac:dyDescent="0.25">
      <c r="A166" s="13"/>
      <c r="B166" s="16" t="str">
        <f t="shared" si="16"/>
        <v/>
      </c>
      <c r="C166" s="22" t="str">
        <f t="shared" si="17"/>
        <v/>
      </c>
      <c r="D166" s="27" t="str">
        <f t="shared" si="18"/>
        <v/>
      </c>
      <c r="E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F166" s="1" t="str">
        <f t="shared" si="19"/>
        <v>-</v>
      </c>
      <c r="BG166" s="1" t="str">
        <f t="shared" si="20"/>
        <v>-</v>
      </c>
      <c r="BH166" s="1"/>
      <c r="BI166" s="1"/>
      <c r="BJ166" s="1">
        <v>158</v>
      </c>
      <c r="BK166" s="1">
        <f t="shared" si="21"/>
        <v>0</v>
      </c>
      <c r="BL166" s="7" t="str">
        <f t="shared" si="22"/>
        <v>-</v>
      </c>
      <c r="BM166" s="7" t="str">
        <f>IF(BG166="-","-",(BG166-Результат!P$11)*(BG166-Результат!P$11))</f>
        <v>-</v>
      </c>
    </row>
    <row r="167" spans="1:65" x14ac:dyDescent="0.25">
      <c r="A167" s="13"/>
      <c r="B167" s="16" t="str">
        <f t="shared" si="16"/>
        <v/>
      </c>
      <c r="C167" s="22" t="str">
        <f t="shared" si="17"/>
        <v/>
      </c>
      <c r="D167" s="27" t="str">
        <f t="shared" si="18"/>
        <v/>
      </c>
      <c r="E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F167" s="1" t="str">
        <f t="shared" si="19"/>
        <v>-</v>
      </c>
      <c r="BG167" s="1" t="str">
        <f t="shared" si="20"/>
        <v>-</v>
      </c>
      <c r="BH167" s="1"/>
      <c r="BI167" s="1"/>
      <c r="BJ167" s="1">
        <v>159</v>
      </c>
      <c r="BK167" s="1">
        <f t="shared" si="21"/>
        <v>0</v>
      </c>
      <c r="BL167" s="7" t="str">
        <f t="shared" si="22"/>
        <v>-</v>
      </c>
      <c r="BM167" s="7" t="str">
        <f>IF(BG167="-","-",(BG167-Результат!P$11)*(BG167-Результат!P$11))</f>
        <v>-</v>
      </c>
    </row>
    <row r="168" spans="1:65" x14ac:dyDescent="0.25">
      <c r="A168" s="13"/>
      <c r="B168" s="16" t="str">
        <f t="shared" si="16"/>
        <v/>
      </c>
      <c r="C168" s="22" t="str">
        <f t="shared" si="17"/>
        <v/>
      </c>
      <c r="D168" s="27" t="str">
        <f t="shared" si="18"/>
        <v/>
      </c>
      <c r="E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F168" s="1" t="str">
        <f t="shared" si="19"/>
        <v>-</v>
      </c>
      <c r="BG168" s="1" t="str">
        <f t="shared" si="20"/>
        <v>-</v>
      </c>
      <c r="BH168" s="1"/>
      <c r="BI168" s="1"/>
      <c r="BJ168" s="1">
        <v>160</v>
      </c>
      <c r="BK168" s="1">
        <f t="shared" si="21"/>
        <v>0</v>
      </c>
      <c r="BL168" s="7" t="str">
        <f t="shared" si="22"/>
        <v>-</v>
      </c>
      <c r="BM168" s="7" t="str">
        <f>IF(BG168="-","-",(BG168-Результат!P$11)*(BG168-Результат!P$11))</f>
        <v>-</v>
      </c>
    </row>
    <row r="169" spans="1:65" x14ac:dyDescent="0.25">
      <c r="A169" s="13"/>
      <c r="B169" s="16" t="str">
        <f t="shared" si="16"/>
        <v/>
      </c>
      <c r="C169" s="22" t="str">
        <f t="shared" si="17"/>
        <v/>
      </c>
      <c r="D169" s="27" t="str">
        <f t="shared" si="18"/>
        <v/>
      </c>
      <c r="E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F169" s="1" t="str">
        <f t="shared" si="19"/>
        <v>-</v>
      </c>
      <c r="BG169" s="1" t="str">
        <f t="shared" si="20"/>
        <v>-</v>
      </c>
      <c r="BH169" s="1"/>
      <c r="BI169" s="1"/>
      <c r="BJ169" s="1">
        <v>161</v>
      </c>
      <c r="BK169" s="1">
        <f t="shared" si="21"/>
        <v>0</v>
      </c>
      <c r="BL169" s="7" t="str">
        <f t="shared" si="22"/>
        <v>-</v>
      </c>
      <c r="BM169" s="7" t="str">
        <f>IF(BG169="-","-",(BG169-Результат!P$11)*(BG169-Результат!P$11))</f>
        <v>-</v>
      </c>
    </row>
    <row r="170" spans="1:65" x14ac:dyDescent="0.25">
      <c r="A170" s="13"/>
      <c r="B170" s="16" t="str">
        <f t="shared" si="16"/>
        <v/>
      </c>
      <c r="C170" s="22" t="str">
        <f t="shared" si="17"/>
        <v/>
      </c>
      <c r="D170" s="27" t="str">
        <f t="shared" si="18"/>
        <v/>
      </c>
      <c r="E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F170" s="1" t="str">
        <f t="shared" si="19"/>
        <v>-</v>
      </c>
      <c r="BG170" s="1" t="str">
        <f t="shared" si="20"/>
        <v>-</v>
      </c>
      <c r="BH170" s="1"/>
      <c r="BI170" s="1"/>
      <c r="BJ170" s="1">
        <v>162</v>
      </c>
      <c r="BK170" s="1">
        <f t="shared" si="21"/>
        <v>0</v>
      </c>
      <c r="BL170" s="7" t="str">
        <f t="shared" si="22"/>
        <v>-</v>
      </c>
      <c r="BM170" s="7" t="str">
        <f>IF(BG170="-","-",(BG170-Результат!P$11)*(BG170-Результат!P$11))</f>
        <v>-</v>
      </c>
    </row>
    <row r="171" spans="1:65" x14ac:dyDescent="0.25">
      <c r="A171" s="13"/>
      <c r="B171" s="16" t="str">
        <f t="shared" si="16"/>
        <v/>
      </c>
      <c r="C171" s="22" t="str">
        <f t="shared" si="17"/>
        <v/>
      </c>
      <c r="D171" s="27" t="str">
        <f t="shared" si="18"/>
        <v/>
      </c>
      <c r="E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F171" s="1" t="str">
        <f t="shared" si="19"/>
        <v>-</v>
      </c>
      <c r="BG171" s="1" t="str">
        <f t="shared" si="20"/>
        <v>-</v>
      </c>
      <c r="BH171" s="1"/>
      <c r="BI171" s="1"/>
      <c r="BJ171" s="1">
        <v>163</v>
      </c>
      <c r="BK171" s="1">
        <f t="shared" si="21"/>
        <v>0</v>
      </c>
      <c r="BL171" s="7" t="str">
        <f t="shared" si="22"/>
        <v>-</v>
      </c>
      <c r="BM171" s="7" t="str">
        <f>IF(BG171="-","-",(BG171-Результат!P$11)*(BG171-Результат!P$11))</f>
        <v>-</v>
      </c>
    </row>
    <row r="172" spans="1:65" x14ac:dyDescent="0.25">
      <c r="A172" s="13"/>
      <c r="B172" s="16" t="str">
        <f t="shared" si="16"/>
        <v/>
      </c>
      <c r="C172" s="22" t="str">
        <f t="shared" si="17"/>
        <v/>
      </c>
      <c r="D172" s="27" t="str">
        <f t="shared" si="18"/>
        <v/>
      </c>
      <c r="E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F172" s="1" t="str">
        <f t="shared" si="19"/>
        <v>-</v>
      </c>
      <c r="BG172" s="1" t="str">
        <f t="shared" si="20"/>
        <v>-</v>
      </c>
      <c r="BH172" s="1"/>
      <c r="BI172" s="1"/>
      <c r="BJ172" s="1">
        <v>164</v>
      </c>
      <c r="BK172" s="1">
        <f t="shared" si="21"/>
        <v>0</v>
      </c>
      <c r="BL172" s="7" t="str">
        <f t="shared" si="22"/>
        <v>-</v>
      </c>
      <c r="BM172" s="7" t="str">
        <f>IF(BG172="-","-",(BG172-Результат!P$11)*(BG172-Результат!P$11))</f>
        <v>-</v>
      </c>
    </row>
    <row r="173" spans="1:65" x14ac:dyDescent="0.25">
      <c r="A173" s="13"/>
      <c r="B173" s="16" t="str">
        <f t="shared" si="16"/>
        <v/>
      </c>
      <c r="C173" s="22" t="str">
        <f t="shared" si="17"/>
        <v/>
      </c>
      <c r="D173" s="27" t="str">
        <f t="shared" si="18"/>
        <v/>
      </c>
      <c r="E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F173" s="1" t="str">
        <f t="shared" si="19"/>
        <v>-</v>
      </c>
      <c r="BG173" s="1" t="str">
        <f t="shared" si="20"/>
        <v>-</v>
      </c>
      <c r="BH173" s="1"/>
      <c r="BI173" s="1"/>
      <c r="BJ173" s="1">
        <v>165</v>
      </c>
      <c r="BK173" s="1">
        <f t="shared" si="21"/>
        <v>0</v>
      </c>
      <c r="BL173" s="7" t="str">
        <f t="shared" si="22"/>
        <v>-</v>
      </c>
      <c r="BM173" s="7" t="str">
        <f>IF(BG173="-","-",(BG173-Результат!P$11)*(BG173-Результат!P$11))</f>
        <v>-</v>
      </c>
    </row>
    <row r="174" spans="1:65" x14ac:dyDescent="0.25">
      <c r="A174" s="13"/>
      <c r="B174" s="16" t="str">
        <f t="shared" si="16"/>
        <v/>
      </c>
      <c r="C174" s="22" t="str">
        <f t="shared" si="17"/>
        <v/>
      </c>
      <c r="D174" s="27" t="str">
        <f t="shared" si="18"/>
        <v/>
      </c>
      <c r="E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F174" s="1" t="str">
        <f t="shared" si="19"/>
        <v>-</v>
      </c>
      <c r="BG174" s="1" t="str">
        <f t="shared" si="20"/>
        <v>-</v>
      </c>
      <c r="BH174" s="1"/>
      <c r="BI174" s="1"/>
      <c r="BJ174" s="1">
        <v>166</v>
      </c>
      <c r="BK174" s="1">
        <f t="shared" si="21"/>
        <v>0</v>
      </c>
      <c r="BL174" s="7" t="str">
        <f t="shared" si="22"/>
        <v>-</v>
      </c>
      <c r="BM174" s="7" t="str">
        <f>IF(BG174="-","-",(BG174-Результат!P$11)*(BG174-Результат!P$11))</f>
        <v>-</v>
      </c>
    </row>
    <row r="175" spans="1:65" x14ac:dyDescent="0.25">
      <c r="A175" s="13"/>
      <c r="B175" s="16" t="str">
        <f t="shared" si="16"/>
        <v/>
      </c>
      <c r="C175" s="22" t="str">
        <f t="shared" si="17"/>
        <v/>
      </c>
      <c r="D175" s="27" t="str">
        <f t="shared" si="18"/>
        <v/>
      </c>
      <c r="E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F175" s="1" t="str">
        <f t="shared" si="19"/>
        <v>-</v>
      </c>
      <c r="BG175" s="1" t="str">
        <f t="shared" si="20"/>
        <v>-</v>
      </c>
      <c r="BH175" s="1"/>
      <c r="BI175" s="1"/>
      <c r="BJ175" s="1">
        <v>167</v>
      </c>
      <c r="BK175" s="1">
        <f t="shared" si="21"/>
        <v>0</v>
      </c>
      <c r="BL175" s="7" t="str">
        <f t="shared" si="22"/>
        <v>-</v>
      </c>
      <c r="BM175" s="7" t="str">
        <f>IF(BG175="-","-",(BG175-Результат!P$11)*(BG175-Результат!P$11))</f>
        <v>-</v>
      </c>
    </row>
    <row r="176" spans="1:65" x14ac:dyDescent="0.25">
      <c r="A176" s="13"/>
      <c r="B176" s="16" t="str">
        <f t="shared" si="16"/>
        <v/>
      </c>
      <c r="C176" s="22" t="str">
        <f t="shared" si="17"/>
        <v/>
      </c>
      <c r="D176" s="27" t="str">
        <f t="shared" si="18"/>
        <v/>
      </c>
      <c r="E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F176" s="1" t="str">
        <f t="shared" si="19"/>
        <v>-</v>
      </c>
      <c r="BG176" s="1" t="str">
        <f t="shared" si="20"/>
        <v>-</v>
      </c>
      <c r="BH176" s="1"/>
      <c r="BI176" s="1"/>
      <c r="BJ176" s="1">
        <v>168</v>
      </c>
      <c r="BK176" s="1">
        <f t="shared" si="21"/>
        <v>0</v>
      </c>
      <c r="BL176" s="7" t="str">
        <f t="shared" si="22"/>
        <v>-</v>
      </c>
      <c r="BM176" s="7" t="str">
        <f>IF(BG176="-","-",(BG176-Результат!P$11)*(BG176-Результат!P$11))</f>
        <v>-</v>
      </c>
    </row>
    <row r="177" spans="1:65" x14ac:dyDescent="0.25">
      <c r="A177" s="13"/>
      <c r="B177" s="16" t="str">
        <f t="shared" si="16"/>
        <v/>
      </c>
      <c r="C177" s="22" t="str">
        <f t="shared" si="17"/>
        <v/>
      </c>
      <c r="D177" s="27" t="str">
        <f t="shared" si="18"/>
        <v/>
      </c>
      <c r="E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F177" s="1" t="str">
        <f t="shared" si="19"/>
        <v>-</v>
      </c>
      <c r="BG177" s="1" t="str">
        <f t="shared" si="20"/>
        <v>-</v>
      </c>
      <c r="BH177" s="1"/>
      <c r="BI177" s="1"/>
      <c r="BJ177" s="1">
        <v>169</v>
      </c>
      <c r="BK177" s="1">
        <f t="shared" si="21"/>
        <v>0</v>
      </c>
      <c r="BL177" s="7" t="str">
        <f t="shared" si="22"/>
        <v>-</v>
      </c>
      <c r="BM177" s="7" t="str">
        <f>IF(BG177="-","-",(BG177-Результат!P$11)*(BG177-Результат!P$11))</f>
        <v>-</v>
      </c>
    </row>
    <row r="178" spans="1:65" x14ac:dyDescent="0.25">
      <c r="A178" s="13"/>
      <c r="B178" s="16" t="str">
        <f t="shared" si="16"/>
        <v/>
      </c>
      <c r="C178" s="22" t="str">
        <f t="shared" si="17"/>
        <v/>
      </c>
      <c r="D178" s="27" t="str">
        <f t="shared" si="18"/>
        <v/>
      </c>
      <c r="E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F178" s="1" t="str">
        <f t="shared" si="19"/>
        <v>-</v>
      </c>
      <c r="BG178" s="1" t="str">
        <f t="shared" si="20"/>
        <v>-</v>
      </c>
      <c r="BH178" s="1"/>
      <c r="BI178" s="1"/>
      <c r="BJ178" s="1">
        <v>170</v>
      </c>
      <c r="BK178" s="1">
        <f t="shared" si="21"/>
        <v>0</v>
      </c>
      <c r="BL178" s="7" t="str">
        <f t="shared" si="22"/>
        <v>-</v>
      </c>
      <c r="BM178" s="7" t="str">
        <f>IF(BG178="-","-",(BG178-Результат!P$11)*(BG178-Результат!P$11))</f>
        <v>-</v>
      </c>
    </row>
    <row r="179" spans="1:65" x14ac:dyDescent="0.25">
      <c r="A179" s="13"/>
      <c r="B179" s="16" t="str">
        <f t="shared" si="16"/>
        <v/>
      </c>
      <c r="C179" s="22" t="str">
        <f t="shared" si="17"/>
        <v/>
      </c>
      <c r="D179" s="27" t="str">
        <f t="shared" si="18"/>
        <v/>
      </c>
      <c r="E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F179" s="1" t="str">
        <f t="shared" si="19"/>
        <v>-</v>
      </c>
      <c r="BG179" s="1" t="str">
        <f t="shared" si="20"/>
        <v>-</v>
      </c>
      <c r="BH179" s="1"/>
      <c r="BI179" s="1"/>
      <c r="BJ179" s="1">
        <v>171</v>
      </c>
      <c r="BK179" s="1">
        <f t="shared" si="21"/>
        <v>0</v>
      </c>
      <c r="BL179" s="7" t="str">
        <f t="shared" si="22"/>
        <v>-</v>
      </c>
      <c r="BM179" s="7" t="str">
        <f>IF(BG179="-","-",(BG179-Результат!P$11)*(BG179-Результат!P$11))</f>
        <v>-</v>
      </c>
    </row>
    <row r="180" spans="1:65" x14ac:dyDescent="0.25">
      <c r="A180" s="13"/>
      <c r="B180" s="16" t="str">
        <f t="shared" si="16"/>
        <v/>
      </c>
      <c r="C180" s="22" t="str">
        <f t="shared" si="17"/>
        <v/>
      </c>
      <c r="D180" s="27" t="str">
        <f t="shared" si="18"/>
        <v/>
      </c>
      <c r="E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F180" s="1" t="str">
        <f t="shared" si="19"/>
        <v>-</v>
      </c>
      <c r="BG180" s="1" t="str">
        <f t="shared" si="20"/>
        <v>-</v>
      </c>
      <c r="BH180" s="1"/>
      <c r="BI180" s="1"/>
      <c r="BJ180" s="1">
        <v>172</v>
      </c>
      <c r="BK180" s="1">
        <f t="shared" si="21"/>
        <v>0</v>
      </c>
      <c r="BL180" s="7" t="str">
        <f t="shared" si="22"/>
        <v>-</v>
      </c>
      <c r="BM180" s="7" t="str">
        <f>IF(BG180="-","-",(BG180-Результат!P$11)*(BG180-Результат!P$11))</f>
        <v>-</v>
      </c>
    </row>
    <row r="181" spans="1:65" x14ac:dyDescent="0.25">
      <c r="A181" s="13"/>
      <c r="B181" s="16" t="str">
        <f t="shared" si="16"/>
        <v/>
      </c>
      <c r="C181" s="22" t="str">
        <f t="shared" si="17"/>
        <v/>
      </c>
      <c r="D181" s="27" t="str">
        <f t="shared" si="18"/>
        <v/>
      </c>
      <c r="E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F181" s="1" t="str">
        <f t="shared" si="19"/>
        <v>-</v>
      </c>
      <c r="BG181" s="1" t="str">
        <f t="shared" si="20"/>
        <v>-</v>
      </c>
      <c r="BH181" s="1"/>
      <c r="BI181" s="1"/>
      <c r="BJ181" s="1">
        <v>173</v>
      </c>
      <c r="BK181" s="1">
        <f t="shared" si="21"/>
        <v>0</v>
      </c>
      <c r="BL181" s="7" t="str">
        <f t="shared" si="22"/>
        <v>-</v>
      </c>
      <c r="BM181" s="7" t="str">
        <f>IF(BG181="-","-",(BG181-Результат!P$11)*(BG181-Результат!P$11))</f>
        <v>-</v>
      </c>
    </row>
    <row r="182" spans="1:65" x14ac:dyDescent="0.25">
      <c r="A182" s="13"/>
      <c r="B182" s="16" t="str">
        <f t="shared" si="16"/>
        <v/>
      </c>
      <c r="C182" s="22" t="str">
        <f t="shared" si="17"/>
        <v/>
      </c>
      <c r="D182" s="27" t="str">
        <f t="shared" si="18"/>
        <v/>
      </c>
      <c r="E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F182" s="1" t="str">
        <f t="shared" si="19"/>
        <v>-</v>
      </c>
      <c r="BG182" s="1" t="str">
        <f t="shared" si="20"/>
        <v>-</v>
      </c>
      <c r="BH182" s="1"/>
      <c r="BI182" s="1"/>
      <c r="BJ182" s="1">
        <v>174</v>
      </c>
      <c r="BK182" s="1">
        <f t="shared" si="21"/>
        <v>0</v>
      </c>
      <c r="BL182" s="7" t="str">
        <f t="shared" si="22"/>
        <v>-</v>
      </c>
      <c r="BM182" s="7" t="str">
        <f>IF(BG182="-","-",(BG182-Результат!P$11)*(BG182-Результат!P$11))</f>
        <v>-</v>
      </c>
    </row>
    <row r="183" spans="1:65" x14ac:dyDescent="0.25">
      <c r="A183" s="13"/>
      <c r="B183" s="16" t="str">
        <f t="shared" si="16"/>
        <v/>
      </c>
      <c r="C183" s="22" t="str">
        <f t="shared" si="17"/>
        <v/>
      </c>
      <c r="D183" s="27" t="str">
        <f t="shared" si="18"/>
        <v/>
      </c>
      <c r="E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F183" s="1" t="str">
        <f t="shared" si="19"/>
        <v>-</v>
      </c>
      <c r="BG183" s="1" t="str">
        <f t="shared" si="20"/>
        <v>-</v>
      </c>
      <c r="BH183" s="1"/>
      <c r="BI183" s="1"/>
      <c r="BJ183" s="1">
        <v>175</v>
      </c>
      <c r="BK183" s="1">
        <f t="shared" si="21"/>
        <v>0</v>
      </c>
      <c r="BL183" s="7" t="str">
        <f t="shared" si="22"/>
        <v>-</v>
      </c>
      <c r="BM183" s="7" t="str">
        <f>IF(BG183="-","-",(BG183-Результат!P$11)*(BG183-Результат!P$11))</f>
        <v>-</v>
      </c>
    </row>
    <row r="184" spans="1:65" x14ac:dyDescent="0.25">
      <c r="A184" s="13"/>
      <c r="B184" s="16" t="str">
        <f t="shared" si="16"/>
        <v/>
      </c>
      <c r="C184" s="22" t="str">
        <f t="shared" si="17"/>
        <v/>
      </c>
      <c r="D184" s="27" t="str">
        <f t="shared" si="18"/>
        <v/>
      </c>
      <c r="E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F184" s="1" t="str">
        <f t="shared" si="19"/>
        <v>-</v>
      </c>
      <c r="BG184" s="1" t="str">
        <f t="shared" si="20"/>
        <v>-</v>
      </c>
      <c r="BH184" s="1"/>
      <c r="BI184" s="1"/>
      <c r="BJ184" s="1">
        <v>176</v>
      </c>
      <c r="BK184" s="1">
        <f t="shared" si="21"/>
        <v>0</v>
      </c>
      <c r="BL184" s="7" t="str">
        <f t="shared" si="22"/>
        <v>-</v>
      </c>
      <c r="BM184" s="7" t="str">
        <f>IF(BG184="-","-",(BG184-Результат!P$11)*(BG184-Результат!P$11))</f>
        <v>-</v>
      </c>
    </row>
    <row r="185" spans="1:65" x14ac:dyDescent="0.25">
      <c r="A185" s="13"/>
      <c r="B185" s="16" t="str">
        <f t="shared" si="16"/>
        <v/>
      </c>
      <c r="C185" s="22" t="str">
        <f t="shared" si="17"/>
        <v/>
      </c>
      <c r="D185" s="27" t="str">
        <f t="shared" si="18"/>
        <v/>
      </c>
      <c r="E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F185" s="1" t="str">
        <f t="shared" si="19"/>
        <v>-</v>
      </c>
      <c r="BG185" s="1" t="str">
        <f t="shared" si="20"/>
        <v>-</v>
      </c>
      <c r="BH185" s="1"/>
      <c r="BI185" s="1"/>
      <c r="BJ185" s="1">
        <v>177</v>
      </c>
      <c r="BK185" s="1">
        <f t="shared" si="21"/>
        <v>0</v>
      </c>
      <c r="BL185" s="7" t="str">
        <f t="shared" si="22"/>
        <v>-</v>
      </c>
      <c r="BM185" s="7" t="str">
        <f>IF(BG185="-","-",(BG185-Результат!P$11)*(BG185-Результат!P$11))</f>
        <v>-</v>
      </c>
    </row>
    <row r="186" spans="1:65" x14ac:dyDescent="0.25">
      <c r="A186" s="13"/>
      <c r="B186" s="16" t="str">
        <f t="shared" si="16"/>
        <v/>
      </c>
      <c r="C186" s="22" t="str">
        <f t="shared" si="17"/>
        <v/>
      </c>
      <c r="D186" s="27" t="str">
        <f t="shared" si="18"/>
        <v/>
      </c>
      <c r="E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F186" s="1" t="str">
        <f t="shared" si="19"/>
        <v>-</v>
      </c>
      <c r="BG186" s="1" t="str">
        <f t="shared" si="20"/>
        <v>-</v>
      </c>
      <c r="BH186" s="1"/>
      <c r="BI186" s="1"/>
      <c r="BJ186" s="1">
        <v>178</v>
      </c>
      <c r="BK186" s="1">
        <f t="shared" si="21"/>
        <v>0</v>
      </c>
      <c r="BL186" s="7" t="str">
        <f t="shared" si="22"/>
        <v>-</v>
      </c>
      <c r="BM186" s="7" t="str">
        <f>IF(BG186="-","-",(BG186-Результат!P$11)*(BG186-Результат!P$11))</f>
        <v>-</v>
      </c>
    </row>
    <row r="187" spans="1:65" x14ac:dyDescent="0.25">
      <c r="A187" s="13"/>
      <c r="B187" s="16" t="str">
        <f t="shared" si="16"/>
        <v/>
      </c>
      <c r="C187" s="22" t="str">
        <f t="shared" si="17"/>
        <v/>
      </c>
      <c r="D187" s="27" t="str">
        <f t="shared" si="18"/>
        <v/>
      </c>
      <c r="E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F187" s="1" t="str">
        <f t="shared" si="19"/>
        <v>-</v>
      </c>
      <c r="BG187" s="1" t="str">
        <f t="shared" si="20"/>
        <v>-</v>
      </c>
      <c r="BH187" s="1"/>
      <c r="BI187" s="1"/>
      <c r="BJ187" s="1">
        <v>179</v>
      </c>
      <c r="BK187" s="1">
        <f t="shared" si="21"/>
        <v>0</v>
      </c>
      <c r="BL187" s="7" t="str">
        <f t="shared" si="22"/>
        <v>-</v>
      </c>
      <c r="BM187" s="7" t="str">
        <f>IF(BG187="-","-",(BG187-Результат!P$11)*(BG187-Результат!P$11))</f>
        <v>-</v>
      </c>
    </row>
    <row r="188" spans="1:65" x14ac:dyDescent="0.25">
      <c r="A188" s="13"/>
      <c r="B188" s="16" t="str">
        <f t="shared" si="16"/>
        <v/>
      </c>
      <c r="C188" s="22" t="str">
        <f t="shared" si="17"/>
        <v/>
      </c>
      <c r="D188" s="27" t="str">
        <f t="shared" si="18"/>
        <v/>
      </c>
      <c r="E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F188" s="1" t="str">
        <f t="shared" si="19"/>
        <v>-</v>
      </c>
      <c r="BG188" s="1" t="str">
        <f t="shared" si="20"/>
        <v>-</v>
      </c>
      <c r="BH188" s="1"/>
      <c r="BI188" s="1"/>
      <c r="BJ188" s="1">
        <v>180</v>
      </c>
      <c r="BK188" s="1">
        <f t="shared" si="21"/>
        <v>0</v>
      </c>
      <c r="BL188" s="7" t="str">
        <f t="shared" si="22"/>
        <v>-</v>
      </c>
      <c r="BM188" s="7" t="str">
        <f>IF(BG188="-","-",(BG188-Результат!P$11)*(BG188-Результат!P$11))</f>
        <v>-</v>
      </c>
    </row>
    <row r="189" spans="1:65" x14ac:dyDescent="0.25">
      <c r="A189" s="13"/>
      <c r="B189" s="16" t="str">
        <f t="shared" si="16"/>
        <v/>
      </c>
      <c r="C189" s="22" t="str">
        <f t="shared" si="17"/>
        <v/>
      </c>
      <c r="D189" s="27" t="str">
        <f t="shared" si="18"/>
        <v/>
      </c>
      <c r="E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F189" s="1" t="str">
        <f t="shared" si="19"/>
        <v>-</v>
      </c>
      <c r="BG189" s="1" t="str">
        <f t="shared" si="20"/>
        <v>-</v>
      </c>
      <c r="BH189" s="1"/>
      <c r="BI189" s="1"/>
      <c r="BJ189" s="1">
        <v>181</v>
      </c>
      <c r="BK189" s="1">
        <f t="shared" si="21"/>
        <v>0</v>
      </c>
      <c r="BL189" s="7" t="str">
        <f t="shared" si="22"/>
        <v>-</v>
      </c>
      <c r="BM189" s="7" t="str">
        <f>IF(BG189="-","-",(BG189-Результат!P$11)*(BG189-Результат!P$11))</f>
        <v>-</v>
      </c>
    </row>
    <row r="190" spans="1:65" x14ac:dyDescent="0.25">
      <c r="A190" s="13"/>
      <c r="B190" s="16" t="str">
        <f t="shared" si="16"/>
        <v/>
      </c>
      <c r="C190" s="22" t="str">
        <f t="shared" si="17"/>
        <v/>
      </c>
      <c r="D190" s="27" t="str">
        <f t="shared" si="18"/>
        <v/>
      </c>
      <c r="E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F190" s="1" t="str">
        <f t="shared" si="19"/>
        <v>-</v>
      </c>
      <c r="BG190" s="1" t="str">
        <f t="shared" si="20"/>
        <v>-</v>
      </c>
      <c r="BH190" s="1"/>
      <c r="BI190" s="1"/>
      <c r="BJ190" s="1">
        <v>182</v>
      </c>
      <c r="BK190" s="1">
        <f t="shared" si="21"/>
        <v>0</v>
      </c>
      <c r="BL190" s="7" t="str">
        <f t="shared" si="22"/>
        <v>-</v>
      </c>
      <c r="BM190" s="7" t="str">
        <f>IF(BG190="-","-",(BG190-Результат!P$11)*(BG190-Результат!P$11))</f>
        <v>-</v>
      </c>
    </row>
    <row r="191" spans="1:65" x14ac:dyDescent="0.25">
      <c r="A191" s="13"/>
      <c r="B191" s="16" t="str">
        <f t="shared" si="16"/>
        <v/>
      </c>
      <c r="C191" s="22" t="str">
        <f t="shared" si="17"/>
        <v/>
      </c>
      <c r="D191" s="27" t="str">
        <f t="shared" si="18"/>
        <v/>
      </c>
      <c r="E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F191" s="1" t="str">
        <f t="shared" si="19"/>
        <v>-</v>
      </c>
      <c r="BG191" s="1" t="str">
        <f t="shared" si="20"/>
        <v>-</v>
      </c>
      <c r="BH191" s="1"/>
      <c r="BI191" s="1"/>
      <c r="BJ191" s="1">
        <v>183</v>
      </c>
      <c r="BK191" s="1">
        <f t="shared" si="21"/>
        <v>0</v>
      </c>
      <c r="BL191" s="7" t="str">
        <f t="shared" si="22"/>
        <v>-</v>
      </c>
      <c r="BM191" s="7" t="str">
        <f>IF(BG191="-","-",(BG191-Результат!P$11)*(BG191-Результат!P$11))</f>
        <v>-</v>
      </c>
    </row>
    <row r="192" spans="1:65" x14ac:dyDescent="0.25">
      <c r="A192" s="13"/>
      <c r="B192" s="16" t="str">
        <f t="shared" si="16"/>
        <v/>
      </c>
      <c r="C192" s="22" t="str">
        <f t="shared" si="17"/>
        <v/>
      </c>
      <c r="D192" s="27" t="str">
        <f t="shared" si="18"/>
        <v/>
      </c>
      <c r="E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F192" s="1" t="str">
        <f t="shared" si="19"/>
        <v>-</v>
      </c>
      <c r="BG192" s="1" t="str">
        <f t="shared" si="20"/>
        <v>-</v>
      </c>
      <c r="BH192" s="1"/>
      <c r="BI192" s="1"/>
      <c r="BJ192" s="1">
        <v>184</v>
      </c>
      <c r="BK192" s="1">
        <f t="shared" si="21"/>
        <v>0</v>
      </c>
      <c r="BL192" s="7" t="str">
        <f t="shared" si="22"/>
        <v>-</v>
      </c>
      <c r="BM192" s="7" t="str">
        <f>IF(BG192="-","-",(BG192-Результат!P$11)*(BG192-Результат!P$11))</f>
        <v>-</v>
      </c>
    </row>
    <row r="193" spans="1:65" x14ac:dyDescent="0.25">
      <c r="A193" s="13"/>
      <c r="B193" s="16" t="str">
        <f t="shared" si="16"/>
        <v/>
      </c>
      <c r="C193" s="22" t="str">
        <f t="shared" si="17"/>
        <v/>
      </c>
      <c r="D193" s="27" t="str">
        <f t="shared" si="18"/>
        <v/>
      </c>
      <c r="E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F193" s="1" t="str">
        <f t="shared" si="19"/>
        <v>-</v>
      </c>
      <c r="BG193" s="1" t="str">
        <f t="shared" si="20"/>
        <v>-</v>
      </c>
      <c r="BH193" s="1"/>
      <c r="BI193" s="1"/>
      <c r="BJ193" s="1">
        <v>185</v>
      </c>
      <c r="BK193" s="1">
        <f t="shared" si="21"/>
        <v>0</v>
      </c>
      <c r="BL193" s="7" t="str">
        <f t="shared" si="22"/>
        <v>-</v>
      </c>
      <c r="BM193" s="7" t="str">
        <f>IF(BG193="-","-",(BG193-Результат!P$11)*(BG193-Результат!P$11))</f>
        <v>-</v>
      </c>
    </row>
    <row r="194" spans="1:65" x14ac:dyDescent="0.25">
      <c r="A194" s="13"/>
      <c r="B194" s="16" t="str">
        <f t="shared" si="16"/>
        <v/>
      </c>
      <c r="C194" s="22" t="str">
        <f t="shared" si="17"/>
        <v/>
      </c>
      <c r="D194" s="27" t="str">
        <f t="shared" si="18"/>
        <v/>
      </c>
      <c r="E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F194" s="1" t="str">
        <f t="shared" si="19"/>
        <v>-</v>
      </c>
      <c r="BG194" s="1" t="str">
        <f t="shared" si="20"/>
        <v>-</v>
      </c>
      <c r="BH194" s="1"/>
      <c r="BI194" s="1"/>
      <c r="BJ194" s="1">
        <v>186</v>
      </c>
      <c r="BK194" s="1">
        <f t="shared" si="21"/>
        <v>0</v>
      </c>
      <c r="BL194" s="7" t="str">
        <f t="shared" si="22"/>
        <v>-</v>
      </c>
      <c r="BM194" s="7" t="str">
        <f>IF(BG194="-","-",(BG194-Результат!P$11)*(BG194-Результат!P$11))</f>
        <v>-</v>
      </c>
    </row>
    <row r="195" spans="1:65" x14ac:dyDescent="0.25">
      <c r="A195" s="13"/>
      <c r="B195" s="16" t="str">
        <f t="shared" si="16"/>
        <v/>
      </c>
      <c r="C195" s="22" t="str">
        <f t="shared" si="17"/>
        <v/>
      </c>
      <c r="D195" s="27" t="str">
        <f t="shared" si="18"/>
        <v/>
      </c>
      <c r="E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F195" s="1" t="str">
        <f t="shared" si="19"/>
        <v>-</v>
      </c>
      <c r="BG195" s="1" t="str">
        <f t="shared" si="20"/>
        <v>-</v>
      </c>
      <c r="BH195" s="1"/>
      <c r="BI195" s="1"/>
      <c r="BJ195" s="1">
        <v>187</v>
      </c>
      <c r="BK195" s="1">
        <f t="shared" si="21"/>
        <v>0</v>
      </c>
      <c r="BL195" s="7" t="str">
        <f t="shared" si="22"/>
        <v>-</v>
      </c>
      <c r="BM195" s="7" t="str">
        <f>IF(BG195="-","-",(BG195-Результат!P$11)*(BG195-Результат!P$11))</f>
        <v>-</v>
      </c>
    </row>
    <row r="196" spans="1:65" x14ac:dyDescent="0.25">
      <c r="A196" s="13"/>
      <c r="B196" s="16" t="str">
        <f t="shared" si="16"/>
        <v/>
      </c>
      <c r="C196" s="22" t="str">
        <f t="shared" si="17"/>
        <v/>
      </c>
      <c r="D196" s="27" t="str">
        <f t="shared" si="18"/>
        <v/>
      </c>
      <c r="E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F196" s="1" t="str">
        <f t="shared" si="19"/>
        <v>-</v>
      </c>
      <c r="BG196" s="1" t="str">
        <f t="shared" si="20"/>
        <v>-</v>
      </c>
      <c r="BH196" s="1"/>
      <c r="BI196" s="1"/>
      <c r="BJ196" s="1">
        <v>188</v>
      </c>
      <c r="BK196" s="1">
        <f t="shared" si="21"/>
        <v>0</v>
      </c>
      <c r="BL196" s="7" t="str">
        <f t="shared" si="22"/>
        <v>-</v>
      </c>
      <c r="BM196" s="7" t="str">
        <f>IF(BG196="-","-",(BG196-Результат!P$11)*(BG196-Результат!P$11))</f>
        <v>-</v>
      </c>
    </row>
    <row r="197" spans="1:65" x14ac:dyDescent="0.25">
      <c r="A197" s="13"/>
      <c r="B197" s="16" t="str">
        <f t="shared" si="16"/>
        <v/>
      </c>
      <c r="C197" s="22" t="str">
        <f t="shared" si="17"/>
        <v/>
      </c>
      <c r="D197" s="27" t="str">
        <f t="shared" si="18"/>
        <v/>
      </c>
      <c r="E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F197" s="1" t="str">
        <f t="shared" si="19"/>
        <v>-</v>
      </c>
      <c r="BG197" s="1" t="str">
        <f t="shared" si="20"/>
        <v>-</v>
      </c>
      <c r="BH197" s="1"/>
      <c r="BI197" s="1"/>
      <c r="BJ197" s="1">
        <v>189</v>
      </c>
      <c r="BK197" s="1">
        <f t="shared" si="21"/>
        <v>0</v>
      </c>
      <c r="BL197" s="7" t="str">
        <f t="shared" si="22"/>
        <v>-</v>
      </c>
      <c r="BM197" s="7" t="str">
        <f>IF(BG197="-","-",(BG197-Результат!P$11)*(BG197-Результат!P$11))</f>
        <v>-</v>
      </c>
    </row>
    <row r="198" spans="1:65" x14ac:dyDescent="0.25">
      <c r="A198" s="13"/>
      <c r="B198" s="16" t="str">
        <f t="shared" si="16"/>
        <v/>
      </c>
      <c r="C198" s="22" t="str">
        <f t="shared" si="17"/>
        <v/>
      </c>
      <c r="D198" s="27" t="str">
        <f t="shared" si="18"/>
        <v/>
      </c>
      <c r="E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F198" s="1" t="str">
        <f t="shared" si="19"/>
        <v>-</v>
      </c>
      <c r="BG198" s="1" t="str">
        <f t="shared" si="20"/>
        <v>-</v>
      </c>
      <c r="BH198" s="1"/>
      <c r="BI198" s="1"/>
      <c r="BJ198" s="1">
        <v>190</v>
      </c>
      <c r="BK198" s="1">
        <f t="shared" si="21"/>
        <v>0</v>
      </c>
      <c r="BL198" s="7" t="str">
        <f t="shared" si="22"/>
        <v>-</v>
      </c>
      <c r="BM198" s="7" t="str">
        <f>IF(BG198="-","-",(BG198-Результат!P$11)*(BG198-Результат!P$11))</f>
        <v>-</v>
      </c>
    </row>
    <row r="199" spans="1:65" x14ac:dyDescent="0.25">
      <c r="A199" s="13"/>
      <c r="B199" s="16" t="str">
        <f t="shared" si="16"/>
        <v/>
      </c>
      <c r="C199" s="22" t="str">
        <f t="shared" si="17"/>
        <v/>
      </c>
      <c r="D199" s="27" t="str">
        <f t="shared" si="18"/>
        <v/>
      </c>
      <c r="E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F199" s="1" t="str">
        <f t="shared" si="19"/>
        <v>-</v>
      </c>
      <c r="BG199" s="1" t="str">
        <f t="shared" si="20"/>
        <v>-</v>
      </c>
      <c r="BH199" s="1"/>
      <c r="BI199" s="1"/>
      <c r="BJ199" s="1">
        <v>191</v>
      </c>
      <c r="BK199" s="1">
        <f t="shared" si="21"/>
        <v>0</v>
      </c>
      <c r="BL199" s="7" t="str">
        <f t="shared" si="22"/>
        <v>-</v>
      </c>
      <c r="BM199" s="7" t="str">
        <f>IF(BG199="-","-",(BG199-Результат!P$11)*(BG199-Результат!P$11))</f>
        <v>-</v>
      </c>
    </row>
    <row r="200" spans="1:65" x14ac:dyDescent="0.25">
      <c r="A200" s="13"/>
      <c r="B200" s="16" t="str">
        <f t="shared" si="16"/>
        <v/>
      </c>
      <c r="C200" s="22" t="str">
        <f t="shared" si="17"/>
        <v/>
      </c>
      <c r="D200" s="27" t="str">
        <f t="shared" si="18"/>
        <v/>
      </c>
      <c r="E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F200" s="1" t="str">
        <f t="shared" si="19"/>
        <v>-</v>
      </c>
      <c r="BG200" s="1" t="str">
        <f t="shared" si="20"/>
        <v>-</v>
      </c>
      <c r="BH200" s="1"/>
      <c r="BI200" s="1"/>
      <c r="BJ200" s="1">
        <v>192</v>
      </c>
      <c r="BK200" s="1">
        <f t="shared" si="21"/>
        <v>0</v>
      </c>
      <c r="BL200" s="7" t="str">
        <f t="shared" si="22"/>
        <v>-</v>
      </c>
      <c r="BM200" s="7" t="str">
        <f>IF(BG200="-","-",(BG200-Результат!P$11)*(BG200-Результат!P$11))</f>
        <v>-</v>
      </c>
    </row>
    <row r="201" spans="1:65" x14ac:dyDescent="0.25">
      <c r="A201" s="13"/>
      <c r="B201" s="16" t="str">
        <f t="shared" si="16"/>
        <v/>
      </c>
      <c r="C201" s="22" t="str">
        <f t="shared" si="17"/>
        <v/>
      </c>
      <c r="D201" s="27" t="str">
        <f t="shared" si="18"/>
        <v/>
      </c>
      <c r="E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F201" s="1" t="str">
        <f t="shared" si="19"/>
        <v>-</v>
      </c>
      <c r="BG201" s="1" t="str">
        <f t="shared" si="20"/>
        <v>-</v>
      </c>
      <c r="BH201" s="1"/>
      <c r="BI201" s="1"/>
      <c r="BJ201" s="1">
        <v>193</v>
      </c>
      <c r="BK201" s="1">
        <f t="shared" si="21"/>
        <v>0</v>
      </c>
      <c r="BL201" s="7" t="str">
        <f t="shared" si="22"/>
        <v>-</v>
      </c>
      <c r="BM201" s="7" t="str">
        <f>IF(BG201="-","-",(BG201-Результат!P$11)*(BG201-Результат!P$11))</f>
        <v>-</v>
      </c>
    </row>
    <row r="202" spans="1:65" x14ac:dyDescent="0.25">
      <c r="A202" s="13"/>
      <c r="B202" s="16" t="str">
        <f t="shared" ref="B202:B265" si="23">IF(BK202=1,SUMIF($G$6:$BD$6,1,G202:BD202),"")</f>
        <v/>
      </c>
      <c r="C202" s="22" t="str">
        <f t="shared" ref="C202:C265" si="24">IF(BK202=1,IF(B202&gt;=H$2,5,IF(B202&gt;=H$3,4,IF(B202&gt;=H$4,3,2))),"")</f>
        <v/>
      </c>
      <c r="D202" s="27" t="str">
        <f t="shared" ref="D202:D265" si="25">IF(BK202=1,100*B202/B$2,"")</f>
        <v/>
      </c>
      <c r="E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F202" s="1" t="str">
        <f t="shared" ref="BF202:BF265" si="26">IF(BK202=1,C202-E202,"-")</f>
        <v>-</v>
      </c>
      <c r="BG202" s="1" t="str">
        <f t="shared" ref="BG202:BG265" si="27">IF(BK202=1,B202,"-")</f>
        <v>-</v>
      </c>
      <c r="BH202" s="1"/>
      <c r="BI202" s="1"/>
      <c r="BJ202" s="1">
        <v>194</v>
      </c>
      <c r="BK202" s="1">
        <f t="shared" ref="BK202:BK265" si="28">IF(BJ202&lt;=B$3,1,0)</f>
        <v>0</v>
      </c>
      <c r="BL202" s="7" t="str">
        <f t="shared" ref="BL202:BL265" si="29">IF(BK202=1,C202,"-")</f>
        <v>-</v>
      </c>
      <c r="BM202" s="7" t="str">
        <f>IF(BG202="-","-",(BG202-Результат!P$11)*(BG202-Результат!P$11))</f>
        <v>-</v>
      </c>
    </row>
    <row r="203" spans="1:65" x14ac:dyDescent="0.25">
      <c r="A203" s="13"/>
      <c r="B203" s="16" t="str">
        <f t="shared" si="23"/>
        <v/>
      </c>
      <c r="C203" s="22" t="str">
        <f t="shared" si="24"/>
        <v/>
      </c>
      <c r="D203" s="27" t="str">
        <f t="shared" si="25"/>
        <v/>
      </c>
      <c r="E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F203" s="1" t="str">
        <f t="shared" si="26"/>
        <v>-</v>
      </c>
      <c r="BG203" s="1" t="str">
        <f t="shared" si="27"/>
        <v>-</v>
      </c>
      <c r="BH203" s="1"/>
      <c r="BI203" s="1"/>
      <c r="BJ203" s="1">
        <v>195</v>
      </c>
      <c r="BK203" s="1">
        <f t="shared" si="28"/>
        <v>0</v>
      </c>
      <c r="BL203" s="7" t="str">
        <f t="shared" si="29"/>
        <v>-</v>
      </c>
      <c r="BM203" s="7" t="str">
        <f>IF(BG203="-","-",(BG203-Результат!P$11)*(BG203-Результат!P$11))</f>
        <v>-</v>
      </c>
    </row>
    <row r="204" spans="1:65" x14ac:dyDescent="0.25">
      <c r="A204" s="13"/>
      <c r="B204" s="16" t="str">
        <f t="shared" si="23"/>
        <v/>
      </c>
      <c r="C204" s="22" t="str">
        <f t="shared" si="24"/>
        <v/>
      </c>
      <c r="D204" s="27" t="str">
        <f t="shared" si="25"/>
        <v/>
      </c>
      <c r="E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F204" s="1" t="str">
        <f t="shared" si="26"/>
        <v>-</v>
      </c>
      <c r="BG204" s="1" t="str">
        <f t="shared" si="27"/>
        <v>-</v>
      </c>
      <c r="BH204" s="1"/>
      <c r="BI204" s="1"/>
      <c r="BJ204" s="1">
        <v>196</v>
      </c>
      <c r="BK204" s="1">
        <f t="shared" si="28"/>
        <v>0</v>
      </c>
      <c r="BL204" s="7" t="str">
        <f t="shared" si="29"/>
        <v>-</v>
      </c>
      <c r="BM204" s="7" t="str">
        <f>IF(BG204="-","-",(BG204-Результат!P$11)*(BG204-Результат!P$11))</f>
        <v>-</v>
      </c>
    </row>
    <row r="205" spans="1:65" x14ac:dyDescent="0.25">
      <c r="A205" s="13"/>
      <c r="B205" s="16" t="str">
        <f t="shared" si="23"/>
        <v/>
      </c>
      <c r="C205" s="22" t="str">
        <f t="shared" si="24"/>
        <v/>
      </c>
      <c r="D205" s="27" t="str">
        <f t="shared" si="25"/>
        <v/>
      </c>
      <c r="E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F205" s="1" t="str">
        <f t="shared" si="26"/>
        <v>-</v>
      </c>
      <c r="BG205" s="1" t="str">
        <f t="shared" si="27"/>
        <v>-</v>
      </c>
      <c r="BH205" s="1"/>
      <c r="BI205" s="1"/>
      <c r="BJ205" s="1">
        <v>197</v>
      </c>
      <c r="BK205" s="1">
        <f t="shared" si="28"/>
        <v>0</v>
      </c>
      <c r="BL205" s="7" t="str">
        <f t="shared" si="29"/>
        <v>-</v>
      </c>
      <c r="BM205" s="7" t="str">
        <f>IF(BG205="-","-",(BG205-Результат!P$11)*(BG205-Результат!P$11))</f>
        <v>-</v>
      </c>
    </row>
    <row r="206" spans="1:65" x14ac:dyDescent="0.25">
      <c r="A206" s="13"/>
      <c r="B206" s="16" t="str">
        <f t="shared" si="23"/>
        <v/>
      </c>
      <c r="C206" s="22" t="str">
        <f t="shared" si="24"/>
        <v/>
      </c>
      <c r="D206" s="27" t="str">
        <f t="shared" si="25"/>
        <v/>
      </c>
      <c r="E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F206" s="1" t="str">
        <f t="shared" si="26"/>
        <v>-</v>
      </c>
      <c r="BG206" s="1" t="str">
        <f t="shared" si="27"/>
        <v>-</v>
      </c>
      <c r="BH206" s="1"/>
      <c r="BI206" s="1"/>
      <c r="BJ206" s="1">
        <v>198</v>
      </c>
      <c r="BK206" s="1">
        <f t="shared" si="28"/>
        <v>0</v>
      </c>
      <c r="BL206" s="7" t="str">
        <f t="shared" si="29"/>
        <v>-</v>
      </c>
      <c r="BM206" s="7" t="str">
        <f>IF(BG206="-","-",(BG206-Результат!P$11)*(BG206-Результат!P$11))</f>
        <v>-</v>
      </c>
    </row>
    <row r="207" spans="1:65" x14ac:dyDescent="0.25">
      <c r="A207" s="13"/>
      <c r="B207" s="16" t="str">
        <f t="shared" si="23"/>
        <v/>
      </c>
      <c r="C207" s="22" t="str">
        <f t="shared" si="24"/>
        <v/>
      </c>
      <c r="D207" s="27" t="str">
        <f t="shared" si="25"/>
        <v/>
      </c>
      <c r="E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F207" s="1" t="str">
        <f t="shared" si="26"/>
        <v>-</v>
      </c>
      <c r="BG207" s="1" t="str">
        <f t="shared" si="27"/>
        <v>-</v>
      </c>
      <c r="BH207" s="1"/>
      <c r="BI207" s="1"/>
      <c r="BJ207" s="1">
        <v>199</v>
      </c>
      <c r="BK207" s="1">
        <f t="shared" si="28"/>
        <v>0</v>
      </c>
      <c r="BL207" s="7" t="str">
        <f t="shared" si="29"/>
        <v>-</v>
      </c>
      <c r="BM207" s="7" t="str">
        <f>IF(BG207="-","-",(BG207-Результат!P$11)*(BG207-Результат!P$11))</f>
        <v>-</v>
      </c>
    </row>
    <row r="208" spans="1:65" x14ac:dyDescent="0.25">
      <c r="A208" s="13"/>
      <c r="B208" s="16" t="str">
        <f t="shared" si="23"/>
        <v/>
      </c>
      <c r="C208" s="22" t="str">
        <f t="shared" si="24"/>
        <v/>
      </c>
      <c r="D208" s="27" t="str">
        <f t="shared" si="25"/>
        <v/>
      </c>
      <c r="E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F208" s="1" t="str">
        <f t="shared" si="26"/>
        <v>-</v>
      </c>
      <c r="BG208" s="1" t="str">
        <f t="shared" si="27"/>
        <v>-</v>
      </c>
      <c r="BH208" s="1"/>
      <c r="BI208" s="1"/>
      <c r="BJ208" s="1">
        <v>200</v>
      </c>
      <c r="BK208" s="1">
        <f t="shared" si="28"/>
        <v>0</v>
      </c>
      <c r="BL208" s="7" t="str">
        <f t="shared" si="29"/>
        <v>-</v>
      </c>
      <c r="BM208" s="7" t="str">
        <f>IF(BG208="-","-",(BG208-Результат!P$11)*(BG208-Результат!P$11))</f>
        <v>-</v>
      </c>
    </row>
    <row r="209" spans="1:65" x14ac:dyDescent="0.25">
      <c r="A209" s="13"/>
      <c r="B209" s="16" t="str">
        <f t="shared" si="23"/>
        <v/>
      </c>
      <c r="C209" s="22" t="str">
        <f t="shared" si="24"/>
        <v/>
      </c>
      <c r="D209" s="27" t="str">
        <f t="shared" si="25"/>
        <v/>
      </c>
      <c r="E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F209" s="1" t="str">
        <f t="shared" si="26"/>
        <v>-</v>
      </c>
      <c r="BG209" s="1" t="str">
        <f t="shared" si="27"/>
        <v>-</v>
      </c>
      <c r="BH209" s="1"/>
      <c r="BI209" s="1"/>
      <c r="BJ209" s="1">
        <v>201</v>
      </c>
      <c r="BK209" s="1">
        <f t="shared" si="28"/>
        <v>0</v>
      </c>
      <c r="BL209" s="7" t="str">
        <f t="shared" si="29"/>
        <v>-</v>
      </c>
      <c r="BM209" s="7" t="str">
        <f>IF(BG209="-","-",(BG209-Результат!P$11)*(BG209-Результат!P$11))</f>
        <v>-</v>
      </c>
    </row>
    <row r="210" spans="1:65" x14ac:dyDescent="0.25">
      <c r="A210" s="13"/>
      <c r="B210" s="16" t="str">
        <f t="shared" si="23"/>
        <v/>
      </c>
      <c r="C210" s="22" t="str">
        <f t="shared" si="24"/>
        <v/>
      </c>
      <c r="D210" s="27" t="str">
        <f t="shared" si="25"/>
        <v/>
      </c>
      <c r="E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F210" s="1" t="str">
        <f t="shared" si="26"/>
        <v>-</v>
      </c>
      <c r="BG210" s="1" t="str">
        <f t="shared" si="27"/>
        <v>-</v>
      </c>
      <c r="BH210" s="1"/>
      <c r="BI210" s="1"/>
      <c r="BJ210" s="1">
        <v>202</v>
      </c>
      <c r="BK210" s="1">
        <f t="shared" si="28"/>
        <v>0</v>
      </c>
      <c r="BL210" s="7" t="str">
        <f t="shared" si="29"/>
        <v>-</v>
      </c>
      <c r="BM210" s="7" t="str">
        <f>IF(BG210="-","-",(BG210-Результат!P$11)*(BG210-Результат!P$11))</f>
        <v>-</v>
      </c>
    </row>
    <row r="211" spans="1:65" x14ac:dyDescent="0.25">
      <c r="A211" s="13"/>
      <c r="B211" s="16" t="str">
        <f t="shared" si="23"/>
        <v/>
      </c>
      <c r="C211" s="22" t="str">
        <f t="shared" si="24"/>
        <v/>
      </c>
      <c r="D211" s="27" t="str">
        <f t="shared" si="25"/>
        <v/>
      </c>
      <c r="E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F211" s="1" t="str">
        <f t="shared" si="26"/>
        <v>-</v>
      </c>
      <c r="BG211" s="1" t="str">
        <f t="shared" si="27"/>
        <v>-</v>
      </c>
      <c r="BH211" s="1"/>
      <c r="BI211" s="1"/>
      <c r="BJ211" s="1">
        <v>203</v>
      </c>
      <c r="BK211" s="1">
        <f t="shared" si="28"/>
        <v>0</v>
      </c>
      <c r="BL211" s="7" t="str">
        <f t="shared" si="29"/>
        <v>-</v>
      </c>
      <c r="BM211" s="7" t="str">
        <f>IF(BG211="-","-",(BG211-Результат!P$11)*(BG211-Результат!P$11))</f>
        <v>-</v>
      </c>
    </row>
    <row r="212" spans="1:65" x14ac:dyDescent="0.25">
      <c r="A212" s="13"/>
      <c r="B212" s="16" t="str">
        <f t="shared" si="23"/>
        <v/>
      </c>
      <c r="C212" s="22" t="str">
        <f t="shared" si="24"/>
        <v/>
      </c>
      <c r="D212" s="27" t="str">
        <f t="shared" si="25"/>
        <v/>
      </c>
      <c r="E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F212" s="1" t="str">
        <f t="shared" si="26"/>
        <v>-</v>
      </c>
      <c r="BG212" s="1" t="str">
        <f t="shared" si="27"/>
        <v>-</v>
      </c>
      <c r="BH212" s="1"/>
      <c r="BI212" s="1"/>
      <c r="BJ212" s="1">
        <v>204</v>
      </c>
      <c r="BK212" s="1">
        <f t="shared" si="28"/>
        <v>0</v>
      </c>
      <c r="BL212" s="7" t="str">
        <f t="shared" si="29"/>
        <v>-</v>
      </c>
      <c r="BM212" s="7" t="str">
        <f>IF(BG212="-","-",(BG212-Результат!P$11)*(BG212-Результат!P$11))</f>
        <v>-</v>
      </c>
    </row>
    <row r="213" spans="1:65" x14ac:dyDescent="0.25">
      <c r="A213" s="13"/>
      <c r="B213" s="16" t="str">
        <f t="shared" si="23"/>
        <v/>
      </c>
      <c r="C213" s="22" t="str">
        <f t="shared" si="24"/>
        <v/>
      </c>
      <c r="D213" s="27" t="str">
        <f t="shared" si="25"/>
        <v/>
      </c>
      <c r="E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F213" s="1" t="str">
        <f t="shared" si="26"/>
        <v>-</v>
      </c>
      <c r="BG213" s="1" t="str">
        <f t="shared" si="27"/>
        <v>-</v>
      </c>
      <c r="BH213" s="1"/>
      <c r="BI213" s="1"/>
      <c r="BJ213" s="1">
        <v>205</v>
      </c>
      <c r="BK213" s="1">
        <f t="shared" si="28"/>
        <v>0</v>
      </c>
      <c r="BL213" s="7" t="str">
        <f t="shared" si="29"/>
        <v>-</v>
      </c>
      <c r="BM213" s="7" t="str">
        <f>IF(BG213="-","-",(BG213-Результат!P$11)*(BG213-Результат!P$11))</f>
        <v>-</v>
      </c>
    </row>
    <row r="214" spans="1:65" x14ac:dyDescent="0.25">
      <c r="A214" s="13"/>
      <c r="B214" s="16" t="str">
        <f t="shared" si="23"/>
        <v/>
      </c>
      <c r="C214" s="22" t="str">
        <f t="shared" si="24"/>
        <v/>
      </c>
      <c r="D214" s="27" t="str">
        <f t="shared" si="25"/>
        <v/>
      </c>
      <c r="E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F214" s="1" t="str">
        <f t="shared" si="26"/>
        <v>-</v>
      </c>
      <c r="BG214" s="1" t="str">
        <f t="shared" si="27"/>
        <v>-</v>
      </c>
      <c r="BH214" s="1"/>
      <c r="BI214" s="1"/>
      <c r="BJ214" s="1">
        <v>206</v>
      </c>
      <c r="BK214" s="1">
        <f t="shared" si="28"/>
        <v>0</v>
      </c>
      <c r="BL214" s="7" t="str">
        <f t="shared" si="29"/>
        <v>-</v>
      </c>
      <c r="BM214" s="7" t="str">
        <f>IF(BG214="-","-",(BG214-Результат!P$11)*(BG214-Результат!P$11))</f>
        <v>-</v>
      </c>
    </row>
    <row r="215" spans="1:65" x14ac:dyDescent="0.25">
      <c r="A215" s="13"/>
      <c r="B215" s="16" t="str">
        <f t="shared" si="23"/>
        <v/>
      </c>
      <c r="C215" s="22" t="str">
        <f t="shared" si="24"/>
        <v/>
      </c>
      <c r="D215" s="27" t="str">
        <f t="shared" si="25"/>
        <v/>
      </c>
      <c r="E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F215" s="1" t="str">
        <f t="shared" si="26"/>
        <v>-</v>
      </c>
      <c r="BG215" s="1" t="str">
        <f t="shared" si="27"/>
        <v>-</v>
      </c>
      <c r="BH215" s="1"/>
      <c r="BI215" s="1"/>
      <c r="BJ215" s="1">
        <v>207</v>
      </c>
      <c r="BK215" s="1">
        <f t="shared" si="28"/>
        <v>0</v>
      </c>
      <c r="BL215" s="7" t="str">
        <f t="shared" si="29"/>
        <v>-</v>
      </c>
      <c r="BM215" s="7" t="str">
        <f>IF(BG215="-","-",(BG215-Результат!P$11)*(BG215-Результат!P$11))</f>
        <v>-</v>
      </c>
    </row>
    <row r="216" spans="1:65" x14ac:dyDescent="0.25">
      <c r="A216" s="13"/>
      <c r="B216" s="16" t="str">
        <f t="shared" si="23"/>
        <v/>
      </c>
      <c r="C216" s="22" t="str">
        <f t="shared" si="24"/>
        <v/>
      </c>
      <c r="D216" s="27" t="str">
        <f t="shared" si="25"/>
        <v/>
      </c>
      <c r="E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F216" s="1" t="str">
        <f t="shared" si="26"/>
        <v>-</v>
      </c>
      <c r="BG216" s="1" t="str">
        <f t="shared" si="27"/>
        <v>-</v>
      </c>
      <c r="BH216" s="1"/>
      <c r="BI216" s="1"/>
      <c r="BJ216" s="1">
        <v>208</v>
      </c>
      <c r="BK216" s="1">
        <f t="shared" si="28"/>
        <v>0</v>
      </c>
      <c r="BL216" s="7" t="str">
        <f t="shared" si="29"/>
        <v>-</v>
      </c>
      <c r="BM216" s="7" t="str">
        <f>IF(BG216="-","-",(BG216-Результат!P$11)*(BG216-Результат!P$11))</f>
        <v>-</v>
      </c>
    </row>
    <row r="217" spans="1:65" x14ac:dyDescent="0.25">
      <c r="A217" s="13"/>
      <c r="B217" s="16" t="str">
        <f t="shared" si="23"/>
        <v/>
      </c>
      <c r="C217" s="22" t="str">
        <f t="shared" si="24"/>
        <v/>
      </c>
      <c r="D217" s="27" t="str">
        <f t="shared" si="25"/>
        <v/>
      </c>
      <c r="E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F217" s="1" t="str">
        <f t="shared" si="26"/>
        <v>-</v>
      </c>
      <c r="BG217" s="1" t="str">
        <f t="shared" si="27"/>
        <v>-</v>
      </c>
      <c r="BH217" s="1"/>
      <c r="BI217" s="1"/>
      <c r="BJ217" s="1">
        <v>209</v>
      </c>
      <c r="BK217" s="1">
        <f t="shared" si="28"/>
        <v>0</v>
      </c>
      <c r="BL217" s="7" t="str">
        <f t="shared" si="29"/>
        <v>-</v>
      </c>
      <c r="BM217" s="7" t="str">
        <f>IF(BG217="-","-",(BG217-Результат!P$11)*(BG217-Результат!P$11))</f>
        <v>-</v>
      </c>
    </row>
    <row r="218" spans="1:65" x14ac:dyDescent="0.25">
      <c r="A218" s="13"/>
      <c r="B218" s="16" t="str">
        <f t="shared" si="23"/>
        <v/>
      </c>
      <c r="C218" s="22" t="str">
        <f t="shared" si="24"/>
        <v/>
      </c>
      <c r="D218" s="27" t="str">
        <f t="shared" si="25"/>
        <v/>
      </c>
      <c r="E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F218" s="1" t="str">
        <f t="shared" si="26"/>
        <v>-</v>
      </c>
      <c r="BG218" s="1" t="str">
        <f t="shared" si="27"/>
        <v>-</v>
      </c>
      <c r="BH218" s="1"/>
      <c r="BI218" s="1"/>
      <c r="BJ218" s="1">
        <v>210</v>
      </c>
      <c r="BK218" s="1">
        <f t="shared" si="28"/>
        <v>0</v>
      </c>
      <c r="BL218" s="7" t="str">
        <f t="shared" si="29"/>
        <v>-</v>
      </c>
      <c r="BM218" s="7" t="str">
        <f>IF(BG218="-","-",(BG218-Результат!P$11)*(BG218-Результат!P$11))</f>
        <v>-</v>
      </c>
    </row>
    <row r="219" spans="1:65" x14ac:dyDescent="0.25">
      <c r="A219" s="13"/>
      <c r="B219" s="16" t="str">
        <f t="shared" si="23"/>
        <v/>
      </c>
      <c r="C219" s="22" t="str">
        <f t="shared" si="24"/>
        <v/>
      </c>
      <c r="D219" s="27" t="str">
        <f t="shared" si="25"/>
        <v/>
      </c>
      <c r="E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F219" s="1" t="str">
        <f t="shared" si="26"/>
        <v>-</v>
      </c>
      <c r="BG219" s="1" t="str">
        <f t="shared" si="27"/>
        <v>-</v>
      </c>
      <c r="BH219" s="1"/>
      <c r="BI219" s="1"/>
      <c r="BJ219" s="1">
        <v>211</v>
      </c>
      <c r="BK219" s="1">
        <f t="shared" si="28"/>
        <v>0</v>
      </c>
      <c r="BL219" s="7" t="str">
        <f t="shared" si="29"/>
        <v>-</v>
      </c>
      <c r="BM219" s="7" t="str">
        <f>IF(BG219="-","-",(BG219-Результат!P$11)*(BG219-Результат!P$11))</f>
        <v>-</v>
      </c>
    </row>
    <row r="220" spans="1:65" x14ac:dyDescent="0.25">
      <c r="A220" s="13"/>
      <c r="B220" s="16" t="str">
        <f t="shared" si="23"/>
        <v/>
      </c>
      <c r="C220" s="22" t="str">
        <f t="shared" si="24"/>
        <v/>
      </c>
      <c r="D220" s="27" t="str">
        <f t="shared" si="25"/>
        <v/>
      </c>
      <c r="E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F220" s="1" t="str">
        <f t="shared" si="26"/>
        <v>-</v>
      </c>
      <c r="BG220" s="1" t="str">
        <f t="shared" si="27"/>
        <v>-</v>
      </c>
      <c r="BH220" s="1"/>
      <c r="BI220" s="1"/>
      <c r="BJ220" s="1">
        <v>212</v>
      </c>
      <c r="BK220" s="1">
        <f t="shared" si="28"/>
        <v>0</v>
      </c>
      <c r="BL220" s="7" t="str">
        <f t="shared" si="29"/>
        <v>-</v>
      </c>
      <c r="BM220" s="7" t="str">
        <f>IF(BG220="-","-",(BG220-Результат!P$11)*(BG220-Результат!P$11))</f>
        <v>-</v>
      </c>
    </row>
    <row r="221" spans="1:65" x14ac:dyDescent="0.25">
      <c r="A221" s="13"/>
      <c r="B221" s="16" t="str">
        <f t="shared" si="23"/>
        <v/>
      </c>
      <c r="C221" s="22" t="str">
        <f t="shared" si="24"/>
        <v/>
      </c>
      <c r="D221" s="27" t="str">
        <f t="shared" si="25"/>
        <v/>
      </c>
      <c r="E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F221" s="1" t="str">
        <f t="shared" si="26"/>
        <v>-</v>
      </c>
      <c r="BG221" s="1" t="str">
        <f t="shared" si="27"/>
        <v>-</v>
      </c>
      <c r="BH221" s="1"/>
      <c r="BI221" s="1"/>
      <c r="BJ221" s="1">
        <v>213</v>
      </c>
      <c r="BK221" s="1">
        <f t="shared" si="28"/>
        <v>0</v>
      </c>
      <c r="BL221" s="7" t="str">
        <f t="shared" si="29"/>
        <v>-</v>
      </c>
      <c r="BM221" s="7" t="str">
        <f>IF(BG221="-","-",(BG221-Результат!P$11)*(BG221-Результат!P$11))</f>
        <v>-</v>
      </c>
    </row>
    <row r="222" spans="1:65" x14ac:dyDescent="0.25">
      <c r="A222" s="13"/>
      <c r="B222" s="16" t="str">
        <f t="shared" si="23"/>
        <v/>
      </c>
      <c r="C222" s="22" t="str">
        <f t="shared" si="24"/>
        <v/>
      </c>
      <c r="D222" s="27" t="str">
        <f t="shared" si="25"/>
        <v/>
      </c>
      <c r="E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F222" s="1" t="str">
        <f t="shared" si="26"/>
        <v>-</v>
      </c>
      <c r="BG222" s="1" t="str">
        <f t="shared" si="27"/>
        <v>-</v>
      </c>
      <c r="BH222" s="1"/>
      <c r="BI222" s="1"/>
      <c r="BJ222" s="1">
        <v>214</v>
      </c>
      <c r="BK222" s="1">
        <f t="shared" si="28"/>
        <v>0</v>
      </c>
      <c r="BL222" s="7" t="str">
        <f t="shared" si="29"/>
        <v>-</v>
      </c>
      <c r="BM222" s="7" t="str">
        <f>IF(BG222="-","-",(BG222-Результат!P$11)*(BG222-Результат!P$11))</f>
        <v>-</v>
      </c>
    </row>
    <row r="223" spans="1:65" x14ac:dyDescent="0.25">
      <c r="A223" s="13"/>
      <c r="B223" s="16" t="str">
        <f t="shared" si="23"/>
        <v/>
      </c>
      <c r="C223" s="22" t="str">
        <f t="shared" si="24"/>
        <v/>
      </c>
      <c r="D223" s="27" t="str">
        <f t="shared" si="25"/>
        <v/>
      </c>
      <c r="E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F223" s="1" t="str">
        <f t="shared" si="26"/>
        <v>-</v>
      </c>
      <c r="BG223" s="1" t="str">
        <f t="shared" si="27"/>
        <v>-</v>
      </c>
      <c r="BH223" s="1"/>
      <c r="BI223" s="1"/>
      <c r="BJ223" s="1">
        <v>215</v>
      </c>
      <c r="BK223" s="1">
        <f t="shared" si="28"/>
        <v>0</v>
      </c>
      <c r="BL223" s="7" t="str">
        <f t="shared" si="29"/>
        <v>-</v>
      </c>
      <c r="BM223" s="7" t="str">
        <f>IF(BG223="-","-",(BG223-Результат!P$11)*(BG223-Результат!P$11))</f>
        <v>-</v>
      </c>
    </row>
    <row r="224" spans="1:65" x14ac:dyDescent="0.25">
      <c r="A224" s="13"/>
      <c r="B224" s="16" t="str">
        <f t="shared" si="23"/>
        <v/>
      </c>
      <c r="C224" s="22" t="str">
        <f t="shared" si="24"/>
        <v/>
      </c>
      <c r="D224" s="27" t="str">
        <f t="shared" si="25"/>
        <v/>
      </c>
      <c r="E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F224" s="1" t="str">
        <f t="shared" si="26"/>
        <v>-</v>
      </c>
      <c r="BG224" s="1" t="str">
        <f t="shared" si="27"/>
        <v>-</v>
      </c>
      <c r="BH224" s="1"/>
      <c r="BI224" s="1"/>
      <c r="BJ224" s="1">
        <v>216</v>
      </c>
      <c r="BK224" s="1">
        <f t="shared" si="28"/>
        <v>0</v>
      </c>
      <c r="BL224" s="7" t="str">
        <f t="shared" si="29"/>
        <v>-</v>
      </c>
      <c r="BM224" s="7" t="str">
        <f>IF(BG224="-","-",(BG224-Результат!P$11)*(BG224-Результат!P$11))</f>
        <v>-</v>
      </c>
    </row>
    <row r="225" spans="1:65" x14ac:dyDescent="0.25">
      <c r="A225" s="13"/>
      <c r="B225" s="16" t="str">
        <f t="shared" si="23"/>
        <v/>
      </c>
      <c r="C225" s="22" t="str">
        <f t="shared" si="24"/>
        <v/>
      </c>
      <c r="D225" s="27" t="str">
        <f t="shared" si="25"/>
        <v/>
      </c>
      <c r="E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F225" s="1" t="str">
        <f t="shared" si="26"/>
        <v>-</v>
      </c>
      <c r="BG225" s="1" t="str">
        <f t="shared" si="27"/>
        <v>-</v>
      </c>
      <c r="BH225" s="1"/>
      <c r="BI225" s="1"/>
      <c r="BJ225" s="1">
        <v>217</v>
      </c>
      <c r="BK225" s="1">
        <f t="shared" si="28"/>
        <v>0</v>
      </c>
      <c r="BL225" s="7" t="str">
        <f t="shared" si="29"/>
        <v>-</v>
      </c>
      <c r="BM225" s="7" t="str">
        <f>IF(BG225="-","-",(BG225-Результат!P$11)*(BG225-Результат!P$11))</f>
        <v>-</v>
      </c>
    </row>
    <row r="226" spans="1:65" x14ac:dyDescent="0.25">
      <c r="A226" s="13"/>
      <c r="B226" s="16" t="str">
        <f t="shared" si="23"/>
        <v/>
      </c>
      <c r="C226" s="22" t="str">
        <f t="shared" si="24"/>
        <v/>
      </c>
      <c r="D226" s="27" t="str">
        <f t="shared" si="25"/>
        <v/>
      </c>
      <c r="E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F226" s="1" t="str">
        <f t="shared" si="26"/>
        <v>-</v>
      </c>
      <c r="BG226" s="1" t="str">
        <f t="shared" si="27"/>
        <v>-</v>
      </c>
      <c r="BH226" s="1"/>
      <c r="BI226" s="1"/>
      <c r="BJ226" s="1">
        <v>218</v>
      </c>
      <c r="BK226" s="1">
        <f t="shared" si="28"/>
        <v>0</v>
      </c>
      <c r="BL226" s="7" t="str">
        <f t="shared" si="29"/>
        <v>-</v>
      </c>
      <c r="BM226" s="7" t="str">
        <f>IF(BG226="-","-",(BG226-Результат!P$11)*(BG226-Результат!P$11))</f>
        <v>-</v>
      </c>
    </row>
    <row r="227" spans="1:65" x14ac:dyDescent="0.25">
      <c r="A227" s="13"/>
      <c r="B227" s="16" t="str">
        <f t="shared" si="23"/>
        <v/>
      </c>
      <c r="C227" s="22" t="str">
        <f t="shared" si="24"/>
        <v/>
      </c>
      <c r="D227" s="27" t="str">
        <f t="shared" si="25"/>
        <v/>
      </c>
      <c r="E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F227" s="1" t="str">
        <f t="shared" si="26"/>
        <v>-</v>
      </c>
      <c r="BG227" s="1" t="str">
        <f t="shared" si="27"/>
        <v>-</v>
      </c>
      <c r="BH227" s="1"/>
      <c r="BI227" s="1"/>
      <c r="BJ227" s="1">
        <v>219</v>
      </c>
      <c r="BK227" s="1">
        <f t="shared" si="28"/>
        <v>0</v>
      </c>
      <c r="BL227" s="7" t="str">
        <f t="shared" si="29"/>
        <v>-</v>
      </c>
      <c r="BM227" s="7" t="str">
        <f>IF(BG227="-","-",(BG227-Результат!P$11)*(BG227-Результат!P$11))</f>
        <v>-</v>
      </c>
    </row>
    <row r="228" spans="1:65" x14ac:dyDescent="0.25">
      <c r="A228" s="13"/>
      <c r="B228" s="16" t="str">
        <f t="shared" si="23"/>
        <v/>
      </c>
      <c r="C228" s="22" t="str">
        <f t="shared" si="24"/>
        <v/>
      </c>
      <c r="D228" s="27" t="str">
        <f t="shared" si="25"/>
        <v/>
      </c>
      <c r="E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F228" s="1" t="str">
        <f t="shared" si="26"/>
        <v>-</v>
      </c>
      <c r="BG228" s="1" t="str">
        <f t="shared" si="27"/>
        <v>-</v>
      </c>
      <c r="BH228" s="1"/>
      <c r="BI228" s="1"/>
      <c r="BJ228" s="1">
        <v>220</v>
      </c>
      <c r="BK228" s="1">
        <f t="shared" si="28"/>
        <v>0</v>
      </c>
      <c r="BL228" s="7" t="str">
        <f t="shared" si="29"/>
        <v>-</v>
      </c>
      <c r="BM228" s="7" t="str">
        <f>IF(BG228="-","-",(BG228-Результат!P$11)*(BG228-Результат!P$11))</f>
        <v>-</v>
      </c>
    </row>
    <row r="229" spans="1:65" x14ac:dyDescent="0.25">
      <c r="A229" s="13"/>
      <c r="B229" s="16" t="str">
        <f t="shared" si="23"/>
        <v/>
      </c>
      <c r="C229" s="22" t="str">
        <f t="shared" si="24"/>
        <v/>
      </c>
      <c r="D229" s="27" t="str">
        <f t="shared" si="25"/>
        <v/>
      </c>
      <c r="E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F229" s="1" t="str">
        <f t="shared" si="26"/>
        <v>-</v>
      </c>
      <c r="BG229" s="1" t="str">
        <f t="shared" si="27"/>
        <v>-</v>
      </c>
      <c r="BH229" s="1"/>
      <c r="BI229" s="1"/>
      <c r="BJ229" s="1">
        <v>221</v>
      </c>
      <c r="BK229" s="1">
        <f t="shared" si="28"/>
        <v>0</v>
      </c>
      <c r="BL229" s="7" t="str">
        <f t="shared" si="29"/>
        <v>-</v>
      </c>
      <c r="BM229" s="7" t="str">
        <f>IF(BG229="-","-",(BG229-Результат!P$11)*(BG229-Результат!P$11))</f>
        <v>-</v>
      </c>
    </row>
    <row r="230" spans="1:65" x14ac:dyDescent="0.25">
      <c r="A230" s="13"/>
      <c r="B230" s="16" t="str">
        <f t="shared" si="23"/>
        <v/>
      </c>
      <c r="C230" s="22" t="str">
        <f t="shared" si="24"/>
        <v/>
      </c>
      <c r="D230" s="27" t="str">
        <f t="shared" si="25"/>
        <v/>
      </c>
      <c r="E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F230" s="1" t="str">
        <f t="shared" si="26"/>
        <v>-</v>
      </c>
      <c r="BG230" s="1" t="str">
        <f t="shared" si="27"/>
        <v>-</v>
      </c>
      <c r="BH230" s="1"/>
      <c r="BI230" s="1"/>
      <c r="BJ230" s="1">
        <v>222</v>
      </c>
      <c r="BK230" s="1">
        <f t="shared" si="28"/>
        <v>0</v>
      </c>
      <c r="BL230" s="7" t="str">
        <f t="shared" si="29"/>
        <v>-</v>
      </c>
      <c r="BM230" s="7" t="str">
        <f>IF(BG230="-","-",(BG230-Результат!P$11)*(BG230-Результат!P$11))</f>
        <v>-</v>
      </c>
    </row>
    <row r="231" spans="1:65" x14ac:dyDescent="0.25">
      <c r="A231" s="13"/>
      <c r="B231" s="16" t="str">
        <f t="shared" si="23"/>
        <v/>
      </c>
      <c r="C231" s="22" t="str">
        <f t="shared" si="24"/>
        <v/>
      </c>
      <c r="D231" s="27" t="str">
        <f t="shared" si="25"/>
        <v/>
      </c>
      <c r="E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F231" s="1" t="str">
        <f t="shared" si="26"/>
        <v>-</v>
      </c>
      <c r="BG231" s="1" t="str">
        <f t="shared" si="27"/>
        <v>-</v>
      </c>
      <c r="BH231" s="1"/>
      <c r="BI231" s="1"/>
      <c r="BJ231" s="1">
        <v>223</v>
      </c>
      <c r="BK231" s="1">
        <f t="shared" si="28"/>
        <v>0</v>
      </c>
      <c r="BL231" s="7" t="str">
        <f t="shared" si="29"/>
        <v>-</v>
      </c>
      <c r="BM231" s="7" t="str">
        <f>IF(BG231="-","-",(BG231-Результат!P$11)*(BG231-Результат!P$11))</f>
        <v>-</v>
      </c>
    </row>
    <row r="232" spans="1:65" x14ac:dyDescent="0.25">
      <c r="A232" s="13"/>
      <c r="B232" s="16" t="str">
        <f t="shared" si="23"/>
        <v/>
      </c>
      <c r="C232" s="22" t="str">
        <f t="shared" si="24"/>
        <v/>
      </c>
      <c r="D232" s="27" t="str">
        <f t="shared" si="25"/>
        <v/>
      </c>
      <c r="E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F232" s="1" t="str">
        <f t="shared" si="26"/>
        <v>-</v>
      </c>
      <c r="BG232" s="1" t="str">
        <f t="shared" si="27"/>
        <v>-</v>
      </c>
      <c r="BH232" s="1"/>
      <c r="BI232" s="1"/>
      <c r="BJ232" s="1">
        <v>224</v>
      </c>
      <c r="BK232" s="1">
        <f t="shared" si="28"/>
        <v>0</v>
      </c>
      <c r="BL232" s="7" t="str">
        <f t="shared" si="29"/>
        <v>-</v>
      </c>
      <c r="BM232" s="7" t="str">
        <f>IF(BG232="-","-",(BG232-Результат!P$11)*(BG232-Результат!P$11))</f>
        <v>-</v>
      </c>
    </row>
    <row r="233" spans="1:65" x14ac:dyDescent="0.25">
      <c r="A233" s="13"/>
      <c r="B233" s="16" t="str">
        <f t="shared" si="23"/>
        <v/>
      </c>
      <c r="C233" s="22" t="str">
        <f t="shared" si="24"/>
        <v/>
      </c>
      <c r="D233" s="27" t="str">
        <f t="shared" si="25"/>
        <v/>
      </c>
      <c r="E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F233" s="1" t="str">
        <f t="shared" si="26"/>
        <v>-</v>
      </c>
      <c r="BG233" s="1" t="str">
        <f t="shared" si="27"/>
        <v>-</v>
      </c>
      <c r="BH233" s="1"/>
      <c r="BI233" s="1"/>
      <c r="BJ233" s="1">
        <v>225</v>
      </c>
      <c r="BK233" s="1">
        <f t="shared" si="28"/>
        <v>0</v>
      </c>
      <c r="BL233" s="7" t="str">
        <f t="shared" si="29"/>
        <v>-</v>
      </c>
      <c r="BM233" s="7" t="str">
        <f>IF(BG233="-","-",(BG233-Результат!P$11)*(BG233-Результат!P$11))</f>
        <v>-</v>
      </c>
    </row>
    <row r="234" spans="1:65" x14ac:dyDescent="0.25">
      <c r="A234" s="13"/>
      <c r="B234" s="16" t="str">
        <f t="shared" si="23"/>
        <v/>
      </c>
      <c r="C234" s="22" t="str">
        <f t="shared" si="24"/>
        <v/>
      </c>
      <c r="D234" s="27" t="str">
        <f t="shared" si="25"/>
        <v/>
      </c>
      <c r="E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F234" s="1" t="str">
        <f t="shared" si="26"/>
        <v>-</v>
      </c>
      <c r="BG234" s="1" t="str">
        <f t="shared" si="27"/>
        <v>-</v>
      </c>
      <c r="BH234" s="1"/>
      <c r="BI234" s="1"/>
      <c r="BJ234" s="1">
        <v>226</v>
      </c>
      <c r="BK234" s="1">
        <f t="shared" si="28"/>
        <v>0</v>
      </c>
      <c r="BL234" s="7" t="str">
        <f t="shared" si="29"/>
        <v>-</v>
      </c>
      <c r="BM234" s="7" t="str">
        <f>IF(BG234="-","-",(BG234-Результат!P$11)*(BG234-Результат!P$11))</f>
        <v>-</v>
      </c>
    </row>
    <row r="235" spans="1:65" x14ac:dyDescent="0.25">
      <c r="A235" s="13"/>
      <c r="B235" s="16" t="str">
        <f t="shared" si="23"/>
        <v/>
      </c>
      <c r="C235" s="22" t="str">
        <f t="shared" si="24"/>
        <v/>
      </c>
      <c r="D235" s="27" t="str">
        <f t="shared" si="25"/>
        <v/>
      </c>
      <c r="E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F235" s="1" t="str">
        <f t="shared" si="26"/>
        <v>-</v>
      </c>
      <c r="BG235" s="1" t="str">
        <f t="shared" si="27"/>
        <v>-</v>
      </c>
      <c r="BH235" s="1"/>
      <c r="BI235" s="1"/>
      <c r="BJ235" s="1">
        <v>227</v>
      </c>
      <c r="BK235" s="1">
        <f t="shared" si="28"/>
        <v>0</v>
      </c>
      <c r="BL235" s="7" t="str">
        <f t="shared" si="29"/>
        <v>-</v>
      </c>
      <c r="BM235" s="7" t="str">
        <f>IF(BG235="-","-",(BG235-Результат!P$11)*(BG235-Результат!P$11))</f>
        <v>-</v>
      </c>
    </row>
    <row r="236" spans="1:65" x14ac:dyDescent="0.25">
      <c r="A236" s="13"/>
      <c r="B236" s="16" t="str">
        <f t="shared" si="23"/>
        <v/>
      </c>
      <c r="C236" s="22" t="str">
        <f t="shared" si="24"/>
        <v/>
      </c>
      <c r="D236" s="27" t="str">
        <f t="shared" si="25"/>
        <v/>
      </c>
      <c r="E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F236" s="1" t="str">
        <f t="shared" si="26"/>
        <v>-</v>
      </c>
      <c r="BG236" s="1" t="str">
        <f t="shared" si="27"/>
        <v>-</v>
      </c>
      <c r="BH236" s="1"/>
      <c r="BI236" s="1"/>
      <c r="BJ236" s="1">
        <v>228</v>
      </c>
      <c r="BK236" s="1">
        <f t="shared" si="28"/>
        <v>0</v>
      </c>
      <c r="BL236" s="7" t="str">
        <f t="shared" si="29"/>
        <v>-</v>
      </c>
      <c r="BM236" s="7" t="str">
        <f>IF(BG236="-","-",(BG236-Результат!P$11)*(BG236-Результат!P$11))</f>
        <v>-</v>
      </c>
    </row>
    <row r="237" spans="1:65" x14ac:dyDescent="0.25">
      <c r="A237" s="13"/>
      <c r="B237" s="16" t="str">
        <f t="shared" si="23"/>
        <v/>
      </c>
      <c r="C237" s="22" t="str">
        <f t="shared" si="24"/>
        <v/>
      </c>
      <c r="D237" s="27" t="str">
        <f t="shared" si="25"/>
        <v/>
      </c>
      <c r="E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F237" s="1" t="str">
        <f t="shared" si="26"/>
        <v>-</v>
      </c>
      <c r="BG237" s="1" t="str">
        <f t="shared" si="27"/>
        <v>-</v>
      </c>
      <c r="BH237" s="1"/>
      <c r="BI237" s="1"/>
      <c r="BJ237" s="1">
        <v>229</v>
      </c>
      <c r="BK237" s="1">
        <f t="shared" si="28"/>
        <v>0</v>
      </c>
      <c r="BL237" s="7" t="str">
        <f t="shared" si="29"/>
        <v>-</v>
      </c>
      <c r="BM237" s="7" t="str">
        <f>IF(BG237="-","-",(BG237-Результат!P$11)*(BG237-Результат!P$11))</f>
        <v>-</v>
      </c>
    </row>
    <row r="238" spans="1:65" x14ac:dyDescent="0.25">
      <c r="A238" s="13"/>
      <c r="B238" s="16" t="str">
        <f t="shared" si="23"/>
        <v/>
      </c>
      <c r="C238" s="22" t="str">
        <f t="shared" si="24"/>
        <v/>
      </c>
      <c r="D238" s="27" t="str">
        <f t="shared" si="25"/>
        <v/>
      </c>
      <c r="E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F238" s="1" t="str">
        <f t="shared" si="26"/>
        <v>-</v>
      </c>
      <c r="BG238" s="1" t="str">
        <f t="shared" si="27"/>
        <v>-</v>
      </c>
      <c r="BH238" s="1"/>
      <c r="BI238" s="1"/>
      <c r="BJ238" s="1">
        <v>230</v>
      </c>
      <c r="BK238" s="1">
        <f t="shared" si="28"/>
        <v>0</v>
      </c>
      <c r="BL238" s="7" t="str">
        <f t="shared" si="29"/>
        <v>-</v>
      </c>
      <c r="BM238" s="7" t="str">
        <f>IF(BG238="-","-",(BG238-Результат!P$11)*(BG238-Результат!P$11))</f>
        <v>-</v>
      </c>
    </row>
    <row r="239" spans="1:65" x14ac:dyDescent="0.25">
      <c r="A239" s="13"/>
      <c r="B239" s="16" t="str">
        <f t="shared" si="23"/>
        <v/>
      </c>
      <c r="C239" s="22" t="str">
        <f t="shared" si="24"/>
        <v/>
      </c>
      <c r="D239" s="27" t="str">
        <f t="shared" si="25"/>
        <v/>
      </c>
      <c r="E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F239" s="1" t="str">
        <f t="shared" si="26"/>
        <v>-</v>
      </c>
      <c r="BG239" s="1" t="str">
        <f t="shared" si="27"/>
        <v>-</v>
      </c>
      <c r="BH239" s="1"/>
      <c r="BI239" s="1"/>
      <c r="BJ239" s="1">
        <v>231</v>
      </c>
      <c r="BK239" s="1">
        <f t="shared" si="28"/>
        <v>0</v>
      </c>
      <c r="BL239" s="7" t="str">
        <f t="shared" si="29"/>
        <v>-</v>
      </c>
      <c r="BM239" s="7" t="str">
        <f>IF(BG239="-","-",(BG239-Результат!P$11)*(BG239-Результат!P$11))</f>
        <v>-</v>
      </c>
    </row>
    <row r="240" spans="1:65" x14ac:dyDescent="0.25">
      <c r="A240" s="13"/>
      <c r="B240" s="16" t="str">
        <f t="shared" si="23"/>
        <v/>
      </c>
      <c r="C240" s="22" t="str">
        <f t="shared" si="24"/>
        <v/>
      </c>
      <c r="D240" s="27" t="str">
        <f t="shared" si="25"/>
        <v/>
      </c>
      <c r="E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F240" s="1" t="str">
        <f t="shared" si="26"/>
        <v>-</v>
      </c>
      <c r="BG240" s="1" t="str">
        <f t="shared" si="27"/>
        <v>-</v>
      </c>
      <c r="BH240" s="1"/>
      <c r="BI240" s="1"/>
      <c r="BJ240" s="1">
        <v>232</v>
      </c>
      <c r="BK240" s="1">
        <f t="shared" si="28"/>
        <v>0</v>
      </c>
      <c r="BL240" s="7" t="str">
        <f t="shared" si="29"/>
        <v>-</v>
      </c>
      <c r="BM240" s="7" t="str">
        <f>IF(BG240="-","-",(BG240-Результат!P$11)*(BG240-Результат!P$11))</f>
        <v>-</v>
      </c>
    </row>
    <row r="241" spans="1:65" x14ac:dyDescent="0.25">
      <c r="A241" s="13"/>
      <c r="B241" s="16" t="str">
        <f t="shared" si="23"/>
        <v/>
      </c>
      <c r="C241" s="22" t="str">
        <f t="shared" si="24"/>
        <v/>
      </c>
      <c r="D241" s="27" t="str">
        <f t="shared" si="25"/>
        <v/>
      </c>
      <c r="E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F241" s="1" t="str">
        <f t="shared" si="26"/>
        <v>-</v>
      </c>
      <c r="BG241" s="1" t="str">
        <f t="shared" si="27"/>
        <v>-</v>
      </c>
      <c r="BH241" s="1"/>
      <c r="BI241" s="1"/>
      <c r="BJ241" s="1">
        <v>233</v>
      </c>
      <c r="BK241" s="1">
        <f t="shared" si="28"/>
        <v>0</v>
      </c>
      <c r="BL241" s="7" t="str">
        <f t="shared" si="29"/>
        <v>-</v>
      </c>
      <c r="BM241" s="7" t="str">
        <f>IF(BG241="-","-",(BG241-Результат!P$11)*(BG241-Результат!P$11))</f>
        <v>-</v>
      </c>
    </row>
    <row r="242" spans="1:65" x14ac:dyDescent="0.25">
      <c r="A242" s="13"/>
      <c r="B242" s="16" t="str">
        <f t="shared" si="23"/>
        <v/>
      </c>
      <c r="C242" s="22" t="str">
        <f t="shared" si="24"/>
        <v/>
      </c>
      <c r="D242" s="27" t="str">
        <f t="shared" si="25"/>
        <v/>
      </c>
      <c r="E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F242" s="1" t="str">
        <f t="shared" si="26"/>
        <v>-</v>
      </c>
      <c r="BG242" s="1" t="str">
        <f t="shared" si="27"/>
        <v>-</v>
      </c>
      <c r="BH242" s="1"/>
      <c r="BI242" s="1"/>
      <c r="BJ242" s="1">
        <v>234</v>
      </c>
      <c r="BK242" s="1">
        <f t="shared" si="28"/>
        <v>0</v>
      </c>
      <c r="BL242" s="7" t="str">
        <f t="shared" si="29"/>
        <v>-</v>
      </c>
      <c r="BM242" s="7" t="str">
        <f>IF(BG242="-","-",(BG242-Результат!P$11)*(BG242-Результат!P$11))</f>
        <v>-</v>
      </c>
    </row>
    <row r="243" spans="1:65" x14ac:dyDescent="0.25">
      <c r="A243" s="13"/>
      <c r="B243" s="16" t="str">
        <f t="shared" si="23"/>
        <v/>
      </c>
      <c r="C243" s="22" t="str">
        <f t="shared" si="24"/>
        <v/>
      </c>
      <c r="D243" s="27" t="str">
        <f t="shared" si="25"/>
        <v/>
      </c>
      <c r="E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F243" s="1" t="str">
        <f t="shared" si="26"/>
        <v>-</v>
      </c>
      <c r="BG243" s="1" t="str">
        <f t="shared" si="27"/>
        <v>-</v>
      </c>
      <c r="BH243" s="1"/>
      <c r="BI243" s="1"/>
      <c r="BJ243" s="1">
        <v>235</v>
      </c>
      <c r="BK243" s="1">
        <f t="shared" si="28"/>
        <v>0</v>
      </c>
      <c r="BL243" s="7" t="str">
        <f t="shared" si="29"/>
        <v>-</v>
      </c>
      <c r="BM243" s="7" t="str">
        <f>IF(BG243="-","-",(BG243-Результат!P$11)*(BG243-Результат!P$11))</f>
        <v>-</v>
      </c>
    </row>
    <row r="244" spans="1:65" x14ac:dyDescent="0.25">
      <c r="A244" s="13"/>
      <c r="B244" s="16" t="str">
        <f t="shared" si="23"/>
        <v/>
      </c>
      <c r="C244" s="22" t="str">
        <f t="shared" si="24"/>
        <v/>
      </c>
      <c r="D244" s="27" t="str">
        <f t="shared" si="25"/>
        <v/>
      </c>
      <c r="E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F244" s="1" t="str">
        <f t="shared" si="26"/>
        <v>-</v>
      </c>
      <c r="BG244" s="1" t="str">
        <f t="shared" si="27"/>
        <v>-</v>
      </c>
      <c r="BH244" s="1"/>
      <c r="BI244" s="1"/>
      <c r="BJ244" s="1">
        <v>236</v>
      </c>
      <c r="BK244" s="1">
        <f t="shared" si="28"/>
        <v>0</v>
      </c>
      <c r="BL244" s="7" t="str">
        <f t="shared" si="29"/>
        <v>-</v>
      </c>
      <c r="BM244" s="7" t="str">
        <f>IF(BG244="-","-",(BG244-Результат!P$11)*(BG244-Результат!P$11))</f>
        <v>-</v>
      </c>
    </row>
    <row r="245" spans="1:65" x14ac:dyDescent="0.25">
      <c r="A245" s="13"/>
      <c r="B245" s="16" t="str">
        <f t="shared" si="23"/>
        <v/>
      </c>
      <c r="C245" s="22" t="str">
        <f t="shared" si="24"/>
        <v/>
      </c>
      <c r="D245" s="27" t="str">
        <f t="shared" si="25"/>
        <v/>
      </c>
      <c r="E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F245" s="1" t="str">
        <f t="shared" si="26"/>
        <v>-</v>
      </c>
      <c r="BG245" s="1" t="str">
        <f t="shared" si="27"/>
        <v>-</v>
      </c>
      <c r="BH245" s="1"/>
      <c r="BI245" s="1"/>
      <c r="BJ245" s="1">
        <v>237</v>
      </c>
      <c r="BK245" s="1">
        <f t="shared" si="28"/>
        <v>0</v>
      </c>
      <c r="BL245" s="7" t="str">
        <f t="shared" si="29"/>
        <v>-</v>
      </c>
      <c r="BM245" s="7" t="str">
        <f>IF(BG245="-","-",(BG245-Результат!P$11)*(BG245-Результат!P$11))</f>
        <v>-</v>
      </c>
    </row>
    <row r="246" spans="1:65" x14ac:dyDescent="0.25">
      <c r="A246" s="13"/>
      <c r="B246" s="16" t="str">
        <f t="shared" si="23"/>
        <v/>
      </c>
      <c r="C246" s="22" t="str">
        <f t="shared" si="24"/>
        <v/>
      </c>
      <c r="D246" s="27" t="str">
        <f t="shared" si="25"/>
        <v/>
      </c>
      <c r="E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F246" s="1" t="str">
        <f t="shared" si="26"/>
        <v>-</v>
      </c>
      <c r="BG246" s="1" t="str">
        <f t="shared" si="27"/>
        <v>-</v>
      </c>
      <c r="BH246" s="1"/>
      <c r="BI246" s="1"/>
      <c r="BJ246" s="1">
        <v>238</v>
      </c>
      <c r="BK246" s="1">
        <f t="shared" si="28"/>
        <v>0</v>
      </c>
      <c r="BL246" s="7" t="str">
        <f t="shared" si="29"/>
        <v>-</v>
      </c>
      <c r="BM246" s="7" t="str">
        <f>IF(BG246="-","-",(BG246-Результат!P$11)*(BG246-Результат!P$11))</f>
        <v>-</v>
      </c>
    </row>
    <row r="247" spans="1:65" x14ac:dyDescent="0.25">
      <c r="A247" s="13"/>
      <c r="B247" s="16" t="str">
        <f t="shared" si="23"/>
        <v/>
      </c>
      <c r="C247" s="22" t="str">
        <f t="shared" si="24"/>
        <v/>
      </c>
      <c r="D247" s="27" t="str">
        <f t="shared" si="25"/>
        <v/>
      </c>
      <c r="E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F247" s="1" t="str">
        <f t="shared" si="26"/>
        <v>-</v>
      </c>
      <c r="BG247" s="1" t="str">
        <f t="shared" si="27"/>
        <v>-</v>
      </c>
      <c r="BH247" s="1"/>
      <c r="BI247" s="1"/>
      <c r="BJ247" s="1">
        <v>239</v>
      </c>
      <c r="BK247" s="1">
        <f t="shared" si="28"/>
        <v>0</v>
      </c>
      <c r="BL247" s="7" t="str">
        <f t="shared" si="29"/>
        <v>-</v>
      </c>
      <c r="BM247" s="7" t="str">
        <f>IF(BG247="-","-",(BG247-Результат!P$11)*(BG247-Результат!P$11))</f>
        <v>-</v>
      </c>
    </row>
    <row r="248" spans="1:65" x14ac:dyDescent="0.25">
      <c r="A248" s="13"/>
      <c r="B248" s="16" t="str">
        <f t="shared" si="23"/>
        <v/>
      </c>
      <c r="C248" s="22" t="str">
        <f t="shared" si="24"/>
        <v/>
      </c>
      <c r="D248" s="27" t="str">
        <f t="shared" si="25"/>
        <v/>
      </c>
      <c r="E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F248" s="1" t="str">
        <f t="shared" si="26"/>
        <v>-</v>
      </c>
      <c r="BG248" s="1" t="str">
        <f t="shared" si="27"/>
        <v>-</v>
      </c>
      <c r="BH248" s="1"/>
      <c r="BI248" s="1"/>
      <c r="BJ248" s="1">
        <v>240</v>
      </c>
      <c r="BK248" s="1">
        <f t="shared" si="28"/>
        <v>0</v>
      </c>
      <c r="BL248" s="7" t="str">
        <f t="shared" si="29"/>
        <v>-</v>
      </c>
      <c r="BM248" s="7" t="str">
        <f>IF(BG248="-","-",(BG248-Результат!P$11)*(BG248-Результат!P$11))</f>
        <v>-</v>
      </c>
    </row>
    <row r="249" spans="1:65" x14ac:dyDescent="0.25">
      <c r="A249" s="13"/>
      <c r="B249" s="16" t="str">
        <f t="shared" si="23"/>
        <v/>
      </c>
      <c r="C249" s="22" t="str">
        <f t="shared" si="24"/>
        <v/>
      </c>
      <c r="D249" s="27" t="str">
        <f t="shared" si="25"/>
        <v/>
      </c>
      <c r="E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F249" s="1" t="str">
        <f t="shared" si="26"/>
        <v>-</v>
      </c>
      <c r="BG249" s="1" t="str">
        <f t="shared" si="27"/>
        <v>-</v>
      </c>
      <c r="BH249" s="1"/>
      <c r="BI249" s="1"/>
      <c r="BJ249" s="1">
        <v>241</v>
      </c>
      <c r="BK249" s="1">
        <f t="shared" si="28"/>
        <v>0</v>
      </c>
      <c r="BL249" s="7" t="str">
        <f t="shared" si="29"/>
        <v>-</v>
      </c>
      <c r="BM249" s="7" t="str">
        <f>IF(BG249="-","-",(BG249-Результат!P$11)*(BG249-Результат!P$11))</f>
        <v>-</v>
      </c>
    </row>
    <row r="250" spans="1:65" x14ac:dyDescent="0.25">
      <c r="A250" s="13"/>
      <c r="B250" s="16" t="str">
        <f t="shared" si="23"/>
        <v/>
      </c>
      <c r="C250" s="22" t="str">
        <f t="shared" si="24"/>
        <v/>
      </c>
      <c r="D250" s="27" t="str">
        <f t="shared" si="25"/>
        <v/>
      </c>
      <c r="E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F250" s="1" t="str">
        <f t="shared" si="26"/>
        <v>-</v>
      </c>
      <c r="BG250" s="1" t="str">
        <f t="shared" si="27"/>
        <v>-</v>
      </c>
      <c r="BH250" s="1"/>
      <c r="BI250" s="1"/>
      <c r="BJ250" s="1">
        <v>242</v>
      </c>
      <c r="BK250" s="1">
        <f t="shared" si="28"/>
        <v>0</v>
      </c>
      <c r="BL250" s="7" t="str">
        <f t="shared" si="29"/>
        <v>-</v>
      </c>
      <c r="BM250" s="7" t="str">
        <f>IF(BG250="-","-",(BG250-Результат!P$11)*(BG250-Результат!P$11))</f>
        <v>-</v>
      </c>
    </row>
    <row r="251" spans="1:65" x14ac:dyDescent="0.25">
      <c r="A251" s="13"/>
      <c r="B251" s="16" t="str">
        <f t="shared" si="23"/>
        <v/>
      </c>
      <c r="C251" s="22" t="str">
        <f t="shared" si="24"/>
        <v/>
      </c>
      <c r="D251" s="27" t="str">
        <f t="shared" si="25"/>
        <v/>
      </c>
      <c r="E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F251" s="1" t="str">
        <f t="shared" si="26"/>
        <v>-</v>
      </c>
      <c r="BG251" s="1" t="str">
        <f t="shared" si="27"/>
        <v>-</v>
      </c>
      <c r="BH251" s="1"/>
      <c r="BI251" s="1"/>
      <c r="BJ251" s="1">
        <v>243</v>
      </c>
      <c r="BK251" s="1">
        <f t="shared" si="28"/>
        <v>0</v>
      </c>
      <c r="BL251" s="7" t="str">
        <f t="shared" si="29"/>
        <v>-</v>
      </c>
      <c r="BM251" s="7" t="str">
        <f>IF(BG251="-","-",(BG251-Результат!P$11)*(BG251-Результат!P$11))</f>
        <v>-</v>
      </c>
    </row>
    <row r="252" spans="1:65" x14ac:dyDescent="0.25">
      <c r="A252" s="13"/>
      <c r="B252" s="16" t="str">
        <f t="shared" si="23"/>
        <v/>
      </c>
      <c r="C252" s="22" t="str">
        <f t="shared" si="24"/>
        <v/>
      </c>
      <c r="D252" s="27" t="str">
        <f t="shared" si="25"/>
        <v/>
      </c>
      <c r="E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F252" s="1" t="str">
        <f t="shared" si="26"/>
        <v>-</v>
      </c>
      <c r="BG252" s="1" t="str">
        <f t="shared" si="27"/>
        <v>-</v>
      </c>
      <c r="BH252" s="1"/>
      <c r="BI252" s="1"/>
      <c r="BJ252" s="1">
        <v>244</v>
      </c>
      <c r="BK252" s="1">
        <f t="shared" si="28"/>
        <v>0</v>
      </c>
      <c r="BL252" s="7" t="str">
        <f t="shared" si="29"/>
        <v>-</v>
      </c>
      <c r="BM252" s="7" t="str">
        <f>IF(BG252="-","-",(BG252-Результат!P$11)*(BG252-Результат!P$11))</f>
        <v>-</v>
      </c>
    </row>
    <row r="253" spans="1:65" x14ac:dyDescent="0.25">
      <c r="A253" s="13"/>
      <c r="B253" s="16" t="str">
        <f t="shared" si="23"/>
        <v/>
      </c>
      <c r="C253" s="22" t="str">
        <f t="shared" si="24"/>
        <v/>
      </c>
      <c r="D253" s="27" t="str">
        <f t="shared" si="25"/>
        <v/>
      </c>
      <c r="E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F253" s="1" t="str">
        <f t="shared" si="26"/>
        <v>-</v>
      </c>
      <c r="BG253" s="1" t="str">
        <f t="shared" si="27"/>
        <v>-</v>
      </c>
      <c r="BH253" s="1"/>
      <c r="BI253" s="1"/>
      <c r="BJ253" s="1">
        <v>245</v>
      </c>
      <c r="BK253" s="1">
        <f t="shared" si="28"/>
        <v>0</v>
      </c>
      <c r="BL253" s="7" t="str">
        <f t="shared" si="29"/>
        <v>-</v>
      </c>
      <c r="BM253" s="7" t="str">
        <f>IF(BG253="-","-",(BG253-Результат!P$11)*(BG253-Результат!P$11))</f>
        <v>-</v>
      </c>
    </row>
    <row r="254" spans="1:65" x14ac:dyDescent="0.25">
      <c r="A254" s="13"/>
      <c r="B254" s="16" t="str">
        <f t="shared" si="23"/>
        <v/>
      </c>
      <c r="C254" s="22" t="str">
        <f t="shared" si="24"/>
        <v/>
      </c>
      <c r="D254" s="27" t="str">
        <f t="shared" si="25"/>
        <v/>
      </c>
      <c r="E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F254" s="1" t="str">
        <f t="shared" si="26"/>
        <v>-</v>
      </c>
      <c r="BG254" s="1" t="str">
        <f t="shared" si="27"/>
        <v>-</v>
      </c>
      <c r="BH254" s="1"/>
      <c r="BI254" s="1"/>
      <c r="BJ254" s="1">
        <v>246</v>
      </c>
      <c r="BK254" s="1">
        <f t="shared" si="28"/>
        <v>0</v>
      </c>
      <c r="BL254" s="7" t="str">
        <f t="shared" si="29"/>
        <v>-</v>
      </c>
      <c r="BM254" s="7" t="str">
        <f>IF(BG254="-","-",(BG254-Результат!P$11)*(BG254-Результат!P$11))</f>
        <v>-</v>
      </c>
    </row>
    <row r="255" spans="1:65" x14ac:dyDescent="0.25">
      <c r="A255" s="13"/>
      <c r="B255" s="16" t="str">
        <f t="shared" si="23"/>
        <v/>
      </c>
      <c r="C255" s="22" t="str">
        <f t="shared" si="24"/>
        <v/>
      </c>
      <c r="D255" s="27" t="str">
        <f t="shared" si="25"/>
        <v/>
      </c>
      <c r="E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F255" s="1" t="str">
        <f t="shared" si="26"/>
        <v>-</v>
      </c>
      <c r="BG255" s="1" t="str">
        <f t="shared" si="27"/>
        <v>-</v>
      </c>
      <c r="BH255" s="1"/>
      <c r="BI255" s="1"/>
      <c r="BJ255" s="1">
        <v>247</v>
      </c>
      <c r="BK255" s="1">
        <f t="shared" si="28"/>
        <v>0</v>
      </c>
      <c r="BL255" s="7" t="str">
        <f t="shared" si="29"/>
        <v>-</v>
      </c>
      <c r="BM255" s="7" t="str">
        <f>IF(BG255="-","-",(BG255-Результат!P$11)*(BG255-Результат!P$11))</f>
        <v>-</v>
      </c>
    </row>
    <row r="256" spans="1:65" x14ac:dyDescent="0.25">
      <c r="A256" s="13"/>
      <c r="B256" s="16" t="str">
        <f t="shared" si="23"/>
        <v/>
      </c>
      <c r="C256" s="22" t="str">
        <f t="shared" si="24"/>
        <v/>
      </c>
      <c r="D256" s="27" t="str">
        <f t="shared" si="25"/>
        <v/>
      </c>
      <c r="E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F256" s="1" t="str">
        <f t="shared" si="26"/>
        <v>-</v>
      </c>
      <c r="BG256" s="1" t="str">
        <f t="shared" si="27"/>
        <v>-</v>
      </c>
      <c r="BH256" s="1"/>
      <c r="BI256" s="1"/>
      <c r="BJ256" s="1">
        <v>248</v>
      </c>
      <c r="BK256" s="1">
        <f t="shared" si="28"/>
        <v>0</v>
      </c>
      <c r="BL256" s="7" t="str">
        <f t="shared" si="29"/>
        <v>-</v>
      </c>
      <c r="BM256" s="7" t="str">
        <f>IF(BG256="-","-",(BG256-Результат!P$11)*(BG256-Результат!P$11))</f>
        <v>-</v>
      </c>
    </row>
    <row r="257" spans="1:65" x14ac:dyDescent="0.25">
      <c r="A257" s="13"/>
      <c r="B257" s="16" t="str">
        <f t="shared" si="23"/>
        <v/>
      </c>
      <c r="C257" s="22" t="str">
        <f t="shared" si="24"/>
        <v/>
      </c>
      <c r="D257" s="27" t="str">
        <f t="shared" si="25"/>
        <v/>
      </c>
      <c r="E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F257" s="1" t="str">
        <f t="shared" si="26"/>
        <v>-</v>
      </c>
      <c r="BG257" s="1" t="str">
        <f t="shared" si="27"/>
        <v>-</v>
      </c>
      <c r="BH257" s="1"/>
      <c r="BI257" s="1"/>
      <c r="BJ257" s="1">
        <v>249</v>
      </c>
      <c r="BK257" s="1">
        <f t="shared" si="28"/>
        <v>0</v>
      </c>
      <c r="BL257" s="7" t="str">
        <f t="shared" si="29"/>
        <v>-</v>
      </c>
      <c r="BM257" s="7" t="str">
        <f>IF(BG257="-","-",(BG257-Результат!P$11)*(BG257-Результат!P$11))</f>
        <v>-</v>
      </c>
    </row>
    <row r="258" spans="1:65" x14ac:dyDescent="0.25">
      <c r="A258" s="13"/>
      <c r="B258" s="16" t="str">
        <f t="shared" si="23"/>
        <v/>
      </c>
      <c r="C258" s="22" t="str">
        <f t="shared" si="24"/>
        <v/>
      </c>
      <c r="D258" s="27" t="str">
        <f t="shared" si="25"/>
        <v/>
      </c>
      <c r="E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F258" s="1" t="str">
        <f t="shared" si="26"/>
        <v>-</v>
      </c>
      <c r="BG258" s="1" t="str">
        <f t="shared" si="27"/>
        <v>-</v>
      </c>
      <c r="BH258" s="1"/>
      <c r="BI258" s="1"/>
      <c r="BJ258" s="1">
        <v>250</v>
      </c>
      <c r="BK258" s="1">
        <f t="shared" si="28"/>
        <v>0</v>
      </c>
      <c r="BL258" s="7" t="str">
        <f t="shared" si="29"/>
        <v>-</v>
      </c>
      <c r="BM258" s="7" t="str">
        <f>IF(BG258="-","-",(BG258-Результат!P$11)*(BG258-Результат!P$11))</f>
        <v>-</v>
      </c>
    </row>
    <row r="259" spans="1:65" x14ac:dyDescent="0.25">
      <c r="A259" s="13"/>
      <c r="B259" s="16" t="str">
        <f t="shared" si="23"/>
        <v/>
      </c>
      <c r="C259" s="22" t="str">
        <f t="shared" si="24"/>
        <v/>
      </c>
      <c r="D259" s="27" t="str">
        <f t="shared" si="25"/>
        <v/>
      </c>
      <c r="E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F259" s="1" t="str">
        <f t="shared" si="26"/>
        <v>-</v>
      </c>
      <c r="BG259" s="1" t="str">
        <f t="shared" si="27"/>
        <v>-</v>
      </c>
      <c r="BH259" s="1"/>
      <c r="BI259" s="1"/>
      <c r="BJ259" s="1">
        <v>251</v>
      </c>
      <c r="BK259" s="1">
        <f t="shared" si="28"/>
        <v>0</v>
      </c>
      <c r="BL259" s="7" t="str">
        <f t="shared" si="29"/>
        <v>-</v>
      </c>
      <c r="BM259" s="7" t="str">
        <f>IF(BG259="-","-",(BG259-Результат!P$11)*(BG259-Результат!P$11))</f>
        <v>-</v>
      </c>
    </row>
    <row r="260" spans="1:65" x14ac:dyDescent="0.25">
      <c r="A260" s="13"/>
      <c r="B260" s="16" t="str">
        <f t="shared" si="23"/>
        <v/>
      </c>
      <c r="C260" s="22" t="str">
        <f t="shared" si="24"/>
        <v/>
      </c>
      <c r="D260" s="27" t="str">
        <f t="shared" si="25"/>
        <v/>
      </c>
      <c r="E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F260" s="1" t="str">
        <f t="shared" si="26"/>
        <v>-</v>
      </c>
      <c r="BG260" s="1" t="str">
        <f t="shared" si="27"/>
        <v>-</v>
      </c>
      <c r="BH260" s="1"/>
      <c r="BI260" s="1"/>
      <c r="BJ260" s="1">
        <v>252</v>
      </c>
      <c r="BK260" s="1">
        <f t="shared" si="28"/>
        <v>0</v>
      </c>
      <c r="BL260" s="7" t="str">
        <f t="shared" si="29"/>
        <v>-</v>
      </c>
      <c r="BM260" s="7" t="str">
        <f>IF(BG260="-","-",(BG260-Результат!P$11)*(BG260-Результат!P$11))</f>
        <v>-</v>
      </c>
    </row>
    <row r="261" spans="1:65" x14ac:dyDescent="0.25">
      <c r="A261" s="13"/>
      <c r="B261" s="16" t="str">
        <f t="shared" si="23"/>
        <v/>
      </c>
      <c r="C261" s="22" t="str">
        <f t="shared" si="24"/>
        <v/>
      </c>
      <c r="D261" s="27" t="str">
        <f t="shared" si="25"/>
        <v/>
      </c>
      <c r="E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F261" s="1" t="str">
        <f t="shared" si="26"/>
        <v>-</v>
      </c>
      <c r="BG261" s="1" t="str">
        <f t="shared" si="27"/>
        <v>-</v>
      </c>
      <c r="BH261" s="1"/>
      <c r="BI261" s="1"/>
      <c r="BJ261" s="1">
        <v>253</v>
      </c>
      <c r="BK261" s="1">
        <f t="shared" si="28"/>
        <v>0</v>
      </c>
      <c r="BL261" s="7" t="str">
        <f t="shared" si="29"/>
        <v>-</v>
      </c>
      <c r="BM261" s="7" t="str">
        <f>IF(BG261="-","-",(BG261-Результат!P$11)*(BG261-Результат!P$11))</f>
        <v>-</v>
      </c>
    </row>
    <row r="262" spans="1:65" x14ac:dyDescent="0.25">
      <c r="A262" s="13"/>
      <c r="B262" s="16" t="str">
        <f t="shared" si="23"/>
        <v/>
      </c>
      <c r="C262" s="22" t="str">
        <f t="shared" si="24"/>
        <v/>
      </c>
      <c r="D262" s="27" t="str">
        <f t="shared" si="25"/>
        <v/>
      </c>
      <c r="E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F262" s="1" t="str">
        <f t="shared" si="26"/>
        <v>-</v>
      </c>
      <c r="BG262" s="1" t="str">
        <f t="shared" si="27"/>
        <v>-</v>
      </c>
      <c r="BH262" s="1"/>
      <c r="BI262" s="1"/>
      <c r="BJ262" s="1">
        <v>254</v>
      </c>
      <c r="BK262" s="1">
        <f t="shared" si="28"/>
        <v>0</v>
      </c>
      <c r="BL262" s="7" t="str">
        <f t="shared" si="29"/>
        <v>-</v>
      </c>
      <c r="BM262" s="7" t="str">
        <f>IF(BG262="-","-",(BG262-Результат!P$11)*(BG262-Результат!P$11))</f>
        <v>-</v>
      </c>
    </row>
    <row r="263" spans="1:65" x14ac:dyDescent="0.25">
      <c r="A263" s="13"/>
      <c r="B263" s="16" t="str">
        <f t="shared" si="23"/>
        <v/>
      </c>
      <c r="C263" s="22" t="str">
        <f t="shared" si="24"/>
        <v/>
      </c>
      <c r="D263" s="27" t="str">
        <f t="shared" si="25"/>
        <v/>
      </c>
      <c r="E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F263" s="1" t="str">
        <f t="shared" si="26"/>
        <v>-</v>
      </c>
      <c r="BG263" s="1" t="str">
        <f t="shared" si="27"/>
        <v>-</v>
      </c>
      <c r="BH263" s="1"/>
      <c r="BI263" s="1"/>
      <c r="BJ263" s="1">
        <v>255</v>
      </c>
      <c r="BK263" s="1">
        <f t="shared" si="28"/>
        <v>0</v>
      </c>
      <c r="BL263" s="7" t="str">
        <f t="shared" si="29"/>
        <v>-</v>
      </c>
      <c r="BM263" s="7" t="str">
        <f>IF(BG263="-","-",(BG263-Результат!P$11)*(BG263-Результат!P$11))</f>
        <v>-</v>
      </c>
    </row>
    <row r="264" spans="1:65" x14ac:dyDescent="0.25">
      <c r="A264" s="13"/>
      <c r="B264" s="16" t="str">
        <f t="shared" si="23"/>
        <v/>
      </c>
      <c r="C264" s="22" t="str">
        <f t="shared" si="24"/>
        <v/>
      </c>
      <c r="D264" s="27" t="str">
        <f t="shared" si="25"/>
        <v/>
      </c>
      <c r="E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F264" s="1" t="str">
        <f t="shared" si="26"/>
        <v>-</v>
      </c>
      <c r="BG264" s="1" t="str">
        <f t="shared" si="27"/>
        <v>-</v>
      </c>
      <c r="BH264" s="1"/>
      <c r="BI264" s="1"/>
      <c r="BJ264" s="1">
        <v>256</v>
      </c>
      <c r="BK264" s="1">
        <f t="shared" si="28"/>
        <v>0</v>
      </c>
      <c r="BL264" s="7" t="str">
        <f t="shared" si="29"/>
        <v>-</v>
      </c>
      <c r="BM264" s="7" t="str">
        <f>IF(BG264="-","-",(BG264-Результат!P$11)*(BG264-Результат!P$11))</f>
        <v>-</v>
      </c>
    </row>
    <row r="265" spans="1:65" x14ac:dyDescent="0.25">
      <c r="A265" s="13"/>
      <c r="B265" s="16" t="str">
        <f t="shared" si="23"/>
        <v/>
      </c>
      <c r="C265" s="22" t="str">
        <f t="shared" si="24"/>
        <v/>
      </c>
      <c r="D265" s="27" t="str">
        <f t="shared" si="25"/>
        <v/>
      </c>
      <c r="E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F265" s="1" t="str">
        <f t="shared" si="26"/>
        <v>-</v>
      </c>
      <c r="BG265" s="1" t="str">
        <f t="shared" si="27"/>
        <v>-</v>
      </c>
      <c r="BH265" s="1"/>
      <c r="BI265" s="1"/>
      <c r="BJ265" s="1">
        <v>257</v>
      </c>
      <c r="BK265" s="1">
        <f t="shared" si="28"/>
        <v>0</v>
      </c>
      <c r="BL265" s="7" t="str">
        <f t="shared" si="29"/>
        <v>-</v>
      </c>
      <c r="BM265" s="7" t="str">
        <f>IF(BG265="-","-",(BG265-Результат!P$11)*(BG265-Результат!P$11))</f>
        <v>-</v>
      </c>
    </row>
    <row r="266" spans="1:65" x14ac:dyDescent="0.25">
      <c r="A266" s="13"/>
      <c r="B266" s="16" t="str">
        <f t="shared" ref="B266:B308" si="30">IF(BK266=1,SUMIF($G$6:$BD$6,1,G266:BD266),"")</f>
        <v/>
      </c>
      <c r="C266" s="22" t="str">
        <f t="shared" ref="C266:C308" si="31">IF(BK266=1,IF(B266&gt;=H$2,5,IF(B266&gt;=H$3,4,IF(B266&gt;=H$4,3,2))),"")</f>
        <v/>
      </c>
      <c r="D266" s="27" t="str">
        <f t="shared" ref="D266:D308" si="32">IF(BK266=1,100*B266/B$2,"")</f>
        <v/>
      </c>
      <c r="E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F266" s="1" t="str">
        <f t="shared" ref="BF266:BF308" si="33">IF(BK266=1,C266-E266,"-")</f>
        <v>-</v>
      </c>
      <c r="BG266" s="1" t="str">
        <f t="shared" ref="BG266:BG308" si="34">IF(BK266=1,B266,"-")</f>
        <v>-</v>
      </c>
      <c r="BH266" s="1"/>
      <c r="BI266" s="1"/>
      <c r="BJ266" s="1">
        <v>258</v>
      </c>
      <c r="BK266" s="1">
        <f t="shared" ref="BK266:BK308" si="35">IF(BJ266&lt;=B$3,1,0)</f>
        <v>0</v>
      </c>
      <c r="BL266" s="7" t="str">
        <f t="shared" ref="BL266:BL308" si="36">IF(BK266=1,C266,"-")</f>
        <v>-</v>
      </c>
      <c r="BM266" s="7" t="str">
        <f>IF(BG266="-","-",(BG266-Результат!P$11)*(BG266-Результат!P$11))</f>
        <v>-</v>
      </c>
    </row>
    <row r="267" spans="1:65" x14ac:dyDescent="0.25">
      <c r="A267" s="13"/>
      <c r="B267" s="16" t="str">
        <f t="shared" si="30"/>
        <v/>
      </c>
      <c r="C267" s="22" t="str">
        <f t="shared" si="31"/>
        <v/>
      </c>
      <c r="D267" s="27" t="str">
        <f t="shared" si="32"/>
        <v/>
      </c>
      <c r="E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F267" s="1" t="str">
        <f t="shared" si="33"/>
        <v>-</v>
      </c>
      <c r="BG267" s="1" t="str">
        <f t="shared" si="34"/>
        <v>-</v>
      </c>
      <c r="BH267" s="1"/>
      <c r="BI267" s="1"/>
      <c r="BJ267" s="1">
        <v>259</v>
      </c>
      <c r="BK267" s="1">
        <f t="shared" si="35"/>
        <v>0</v>
      </c>
      <c r="BL267" s="7" t="str">
        <f t="shared" si="36"/>
        <v>-</v>
      </c>
      <c r="BM267" s="7" t="str">
        <f>IF(BG267="-","-",(BG267-Результат!P$11)*(BG267-Результат!P$11))</f>
        <v>-</v>
      </c>
    </row>
    <row r="268" spans="1:65" x14ac:dyDescent="0.25">
      <c r="A268" s="13"/>
      <c r="B268" s="16" t="str">
        <f t="shared" si="30"/>
        <v/>
      </c>
      <c r="C268" s="22" t="str">
        <f t="shared" si="31"/>
        <v/>
      </c>
      <c r="D268" s="27" t="str">
        <f t="shared" si="32"/>
        <v/>
      </c>
      <c r="E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F268" s="1" t="str">
        <f t="shared" si="33"/>
        <v>-</v>
      </c>
      <c r="BG268" s="1" t="str">
        <f t="shared" si="34"/>
        <v>-</v>
      </c>
      <c r="BH268" s="1"/>
      <c r="BI268" s="1"/>
      <c r="BJ268" s="1">
        <v>260</v>
      </c>
      <c r="BK268" s="1">
        <f t="shared" si="35"/>
        <v>0</v>
      </c>
      <c r="BL268" s="7" t="str">
        <f t="shared" si="36"/>
        <v>-</v>
      </c>
      <c r="BM268" s="7" t="str">
        <f>IF(BG268="-","-",(BG268-Результат!P$11)*(BG268-Результат!P$11))</f>
        <v>-</v>
      </c>
    </row>
    <row r="269" spans="1:65" x14ac:dyDescent="0.25">
      <c r="A269" s="13"/>
      <c r="B269" s="16" t="str">
        <f t="shared" si="30"/>
        <v/>
      </c>
      <c r="C269" s="22" t="str">
        <f t="shared" si="31"/>
        <v/>
      </c>
      <c r="D269" s="27" t="str">
        <f t="shared" si="32"/>
        <v/>
      </c>
      <c r="E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F269" s="1" t="str">
        <f t="shared" si="33"/>
        <v>-</v>
      </c>
      <c r="BG269" s="1" t="str">
        <f t="shared" si="34"/>
        <v>-</v>
      </c>
      <c r="BH269" s="1"/>
      <c r="BI269" s="1"/>
      <c r="BJ269" s="1">
        <v>261</v>
      </c>
      <c r="BK269" s="1">
        <f t="shared" si="35"/>
        <v>0</v>
      </c>
      <c r="BL269" s="7" t="str">
        <f t="shared" si="36"/>
        <v>-</v>
      </c>
      <c r="BM269" s="7" t="str">
        <f>IF(BG269="-","-",(BG269-Результат!P$11)*(BG269-Результат!P$11))</f>
        <v>-</v>
      </c>
    </row>
    <row r="270" spans="1:65" x14ac:dyDescent="0.25">
      <c r="A270" s="13"/>
      <c r="B270" s="16" t="str">
        <f t="shared" si="30"/>
        <v/>
      </c>
      <c r="C270" s="22" t="str">
        <f t="shared" si="31"/>
        <v/>
      </c>
      <c r="D270" s="27" t="str">
        <f t="shared" si="32"/>
        <v/>
      </c>
      <c r="E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F270" s="1" t="str">
        <f t="shared" si="33"/>
        <v>-</v>
      </c>
      <c r="BG270" s="1" t="str">
        <f t="shared" si="34"/>
        <v>-</v>
      </c>
      <c r="BH270" s="1"/>
      <c r="BI270" s="1"/>
      <c r="BJ270" s="1">
        <v>262</v>
      </c>
      <c r="BK270" s="1">
        <f t="shared" si="35"/>
        <v>0</v>
      </c>
      <c r="BL270" s="7" t="str">
        <f t="shared" si="36"/>
        <v>-</v>
      </c>
      <c r="BM270" s="7" t="str">
        <f>IF(BG270="-","-",(BG270-Результат!P$11)*(BG270-Результат!P$11))</f>
        <v>-</v>
      </c>
    </row>
    <row r="271" spans="1:65" x14ac:dyDescent="0.25">
      <c r="A271" s="13"/>
      <c r="B271" s="16" t="str">
        <f t="shared" si="30"/>
        <v/>
      </c>
      <c r="C271" s="22" t="str">
        <f t="shared" si="31"/>
        <v/>
      </c>
      <c r="D271" s="27" t="str">
        <f t="shared" si="32"/>
        <v/>
      </c>
      <c r="E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F271" s="1" t="str">
        <f t="shared" si="33"/>
        <v>-</v>
      </c>
      <c r="BG271" s="1" t="str">
        <f t="shared" si="34"/>
        <v>-</v>
      </c>
      <c r="BH271" s="1"/>
      <c r="BI271" s="1"/>
      <c r="BJ271" s="1">
        <v>263</v>
      </c>
      <c r="BK271" s="1">
        <f t="shared" si="35"/>
        <v>0</v>
      </c>
      <c r="BL271" s="7" t="str">
        <f t="shared" si="36"/>
        <v>-</v>
      </c>
      <c r="BM271" s="7" t="str">
        <f>IF(BG271="-","-",(BG271-Результат!P$11)*(BG271-Результат!P$11))</f>
        <v>-</v>
      </c>
    </row>
    <row r="272" spans="1:65" x14ac:dyDescent="0.25">
      <c r="A272" s="13"/>
      <c r="B272" s="16" t="str">
        <f t="shared" si="30"/>
        <v/>
      </c>
      <c r="C272" s="22" t="str">
        <f t="shared" si="31"/>
        <v/>
      </c>
      <c r="D272" s="27" t="str">
        <f t="shared" si="32"/>
        <v/>
      </c>
      <c r="E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F272" s="1" t="str">
        <f t="shared" si="33"/>
        <v>-</v>
      </c>
      <c r="BG272" s="1" t="str">
        <f t="shared" si="34"/>
        <v>-</v>
      </c>
      <c r="BH272" s="1"/>
      <c r="BI272" s="1"/>
      <c r="BJ272" s="1">
        <v>264</v>
      </c>
      <c r="BK272" s="1">
        <f t="shared" si="35"/>
        <v>0</v>
      </c>
      <c r="BL272" s="7" t="str">
        <f t="shared" si="36"/>
        <v>-</v>
      </c>
      <c r="BM272" s="7" t="str">
        <f>IF(BG272="-","-",(BG272-Результат!P$11)*(BG272-Результат!P$11))</f>
        <v>-</v>
      </c>
    </row>
    <row r="273" spans="1:65" x14ac:dyDescent="0.25">
      <c r="A273" s="13"/>
      <c r="B273" s="16" t="str">
        <f t="shared" si="30"/>
        <v/>
      </c>
      <c r="C273" s="22" t="str">
        <f t="shared" si="31"/>
        <v/>
      </c>
      <c r="D273" s="27" t="str">
        <f t="shared" si="32"/>
        <v/>
      </c>
      <c r="E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F273" s="1" t="str">
        <f t="shared" si="33"/>
        <v>-</v>
      </c>
      <c r="BG273" s="1" t="str">
        <f t="shared" si="34"/>
        <v>-</v>
      </c>
      <c r="BH273" s="1"/>
      <c r="BI273" s="1"/>
      <c r="BJ273" s="1">
        <v>265</v>
      </c>
      <c r="BK273" s="1">
        <f t="shared" si="35"/>
        <v>0</v>
      </c>
      <c r="BL273" s="7" t="str">
        <f t="shared" si="36"/>
        <v>-</v>
      </c>
      <c r="BM273" s="7" t="str">
        <f>IF(BG273="-","-",(BG273-Результат!P$11)*(BG273-Результат!P$11))</f>
        <v>-</v>
      </c>
    </row>
    <row r="274" spans="1:65" x14ac:dyDescent="0.25">
      <c r="A274" s="13"/>
      <c r="B274" s="16" t="str">
        <f t="shared" si="30"/>
        <v/>
      </c>
      <c r="C274" s="22" t="str">
        <f t="shared" si="31"/>
        <v/>
      </c>
      <c r="D274" s="27" t="str">
        <f t="shared" si="32"/>
        <v/>
      </c>
      <c r="E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F274" s="1" t="str">
        <f t="shared" si="33"/>
        <v>-</v>
      </c>
      <c r="BG274" s="1" t="str">
        <f t="shared" si="34"/>
        <v>-</v>
      </c>
      <c r="BH274" s="1"/>
      <c r="BI274" s="1"/>
      <c r="BJ274" s="1">
        <v>266</v>
      </c>
      <c r="BK274" s="1">
        <f t="shared" si="35"/>
        <v>0</v>
      </c>
      <c r="BL274" s="7" t="str">
        <f t="shared" si="36"/>
        <v>-</v>
      </c>
      <c r="BM274" s="7" t="str">
        <f>IF(BG274="-","-",(BG274-Результат!P$11)*(BG274-Результат!P$11))</f>
        <v>-</v>
      </c>
    </row>
    <row r="275" spans="1:65" x14ac:dyDescent="0.25">
      <c r="A275" s="13"/>
      <c r="B275" s="16" t="str">
        <f t="shared" si="30"/>
        <v/>
      </c>
      <c r="C275" s="22" t="str">
        <f t="shared" si="31"/>
        <v/>
      </c>
      <c r="D275" s="27" t="str">
        <f t="shared" si="32"/>
        <v/>
      </c>
      <c r="E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F275" s="1" t="str">
        <f t="shared" si="33"/>
        <v>-</v>
      </c>
      <c r="BG275" s="1" t="str">
        <f t="shared" si="34"/>
        <v>-</v>
      </c>
      <c r="BH275" s="1"/>
      <c r="BI275" s="1"/>
      <c r="BJ275" s="1">
        <v>267</v>
      </c>
      <c r="BK275" s="1">
        <f t="shared" si="35"/>
        <v>0</v>
      </c>
      <c r="BL275" s="7" t="str">
        <f t="shared" si="36"/>
        <v>-</v>
      </c>
      <c r="BM275" s="7" t="str">
        <f>IF(BG275="-","-",(BG275-Результат!P$11)*(BG275-Результат!P$11))</f>
        <v>-</v>
      </c>
    </row>
    <row r="276" spans="1:65" x14ac:dyDescent="0.25">
      <c r="A276" s="13"/>
      <c r="B276" s="16" t="str">
        <f t="shared" si="30"/>
        <v/>
      </c>
      <c r="C276" s="22" t="str">
        <f t="shared" si="31"/>
        <v/>
      </c>
      <c r="D276" s="27" t="str">
        <f t="shared" si="32"/>
        <v/>
      </c>
      <c r="E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F276" s="1" t="str">
        <f t="shared" si="33"/>
        <v>-</v>
      </c>
      <c r="BG276" s="1" t="str">
        <f t="shared" si="34"/>
        <v>-</v>
      </c>
      <c r="BH276" s="1"/>
      <c r="BI276" s="1"/>
      <c r="BJ276" s="1">
        <v>268</v>
      </c>
      <c r="BK276" s="1">
        <f t="shared" si="35"/>
        <v>0</v>
      </c>
      <c r="BL276" s="7" t="str">
        <f t="shared" si="36"/>
        <v>-</v>
      </c>
      <c r="BM276" s="7" t="str">
        <f>IF(BG276="-","-",(BG276-Результат!P$11)*(BG276-Результат!P$11))</f>
        <v>-</v>
      </c>
    </row>
    <row r="277" spans="1:65" x14ac:dyDescent="0.25">
      <c r="A277" s="13"/>
      <c r="B277" s="16" t="str">
        <f t="shared" si="30"/>
        <v/>
      </c>
      <c r="C277" s="22" t="str">
        <f t="shared" si="31"/>
        <v/>
      </c>
      <c r="D277" s="27" t="str">
        <f t="shared" si="32"/>
        <v/>
      </c>
      <c r="E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F277" s="1" t="str">
        <f t="shared" si="33"/>
        <v>-</v>
      </c>
      <c r="BG277" s="1" t="str">
        <f t="shared" si="34"/>
        <v>-</v>
      </c>
      <c r="BH277" s="1"/>
      <c r="BI277" s="1"/>
      <c r="BJ277" s="1">
        <v>269</v>
      </c>
      <c r="BK277" s="1">
        <f t="shared" si="35"/>
        <v>0</v>
      </c>
      <c r="BL277" s="7" t="str">
        <f t="shared" si="36"/>
        <v>-</v>
      </c>
      <c r="BM277" s="7" t="str">
        <f>IF(BG277="-","-",(BG277-Результат!P$11)*(BG277-Результат!P$11))</f>
        <v>-</v>
      </c>
    </row>
    <row r="278" spans="1:65" x14ac:dyDescent="0.25">
      <c r="A278" s="13"/>
      <c r="B278" s="16" t="str">
        <f t="shared" si="30"/>
        <v/>
      </c>
      <c r="C278" s="22" t="str">
        <f t="shared" si="31"/>
        <v/>
      </c>
      <c r="D278" s="27" t="str">
        <f t="shared" si="32"/>
        <v/>
      </c>
      <c r="E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F278" s="1" t="str">
        <f t="shared" si="33"/>
        <v>-</v>
      </c>
      <c r="BG278" s="1" t="str">
        <f t="shared" si="34"/>
        <v>-</v>
      </c>
      <c r="BH278" s="1"/>
      <c r="BI278" s="1"/>
      <c r="BJ278" s="1">
        <v>270</v>
      </c>
      <c r="BK278" s="1">
        <f t="shared" si="35"/>
        <v>0</v>
      </c>
      <c r="BL278" s="7" t="str">
        <f t="shared" si="36"/>
        <v>-</v>
      </c>
      <c r="BM278" s="7" t="str">
        <f>IF(BG278="-","-",(BG278-Результат!P$11)*(BG278-Результат!P$11))</f>
        <v>-</v>
      </c>
    </row>
    <row r="279" spans="1:65" x14ac:dyDescent="0.25">
      <c r="A279" s="13"/>
      <c r="B279" s="16" t="str">
        <f t="shared" si="30"/>
        <v/>
      </c>
      <c r="C279" s="22" t="str">
        <f t="shared" si="31"/>
        <v/>
      </c>
      <c r="D279" s="27" t="str">
        <f t="shared" si="32"/>
        <v/>
      </c>
      <c r="E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F279" s="1" t="str">
        <f t="shared" si="33"/>
        <v>-</v>
      </c>
      <c r="BG279" s="1" t="str">
        <f t="shared" si="34"/>
        <v>-</v>
      </c>
      <c r="BH279" s="1"/>
      <c r="BI279" s="1"/>
      <c r="BJ279" s="1">
        <v>271</v>
      </c>
      <c r="BK279" s="1">
        <f t="shared" si="35"/>
        <v>0</v>
      </c>
      <c r="BL279" s="7" t="str">
        <f t="shared" si="36"/>
        <v>-</v>
      </c>
      <c r="BM279" s="7" t="str">
        <f>IF(BG279="-","-",(BG279-Результат!P$11)*(BG279-Результат!P$11))</f>
        <v>-</v>
      </c>
    </row>
    <row r="280" spans="1:65" x14ac:dyDescent="0.25">
      <c r="A280" s="13"/>
      <c r="B280" s="16" t="str">
        <f t="shared" si="30"/>
        <v/>
      </c>
      <c r="C280" s="22" t="str">
        <f t="shared" si="31"/>
        <v/>
      </c>
      <c r="D280" s="27" t="str">
        <f t="shared" si="32"/>
        <v/>
      </c>
      <c r="E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F280" s="1" t="str">
        <f t="shared" si="33"/>
        <v>-</v>
      </c>
      <c r="BG280" s="1" t="str">
        <f t="shared" si="34"/>
        <v>-</v>
      </c>
      <c r="BH280" s="1"/>
      <c r="BI280" s="1"/>
      <c r="BJ280" s="1">
        <v>272</v>
      </c>
      <c r="BK280" s="1">
        <f t="shared" si="35"/>
        <v>0</v>
      </c>
      <c r="BL280" s="7" t="str">
        <f t="shared" si="36"/>
        <v>-</v>
      </c>
      <c r="BM280" s="7" t="str">
        <f>IF(BG280="-","-",(BG280-Результат!P$11)*(BG280-Результат!P$11))</f>
        <v>-</v>
      </c>
    </row>
    <row r="281" spans="1:65" x14ac:dyDescent="0.25">
      <c r="A281" s="13"/>
      <c r="B281" s="16" t="str">
        <f t="shared" si="30"/>
        <v/>
      </c>
      <c r="C281" s="22" t="str">
        <f t="shared" si="31"/>
        <v/>
      </c>
      <c r="D281" s="27" t="str">
        <f t="shared" si="32"/>
        <v/>
      </c>
      <c r="E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F281" s="1" t="str">
        <f t="shared" si="33"/>
        <v>-</v>
      </c>
      <c r="BG281" s="1" t="str">
        <f t="shared" si="34"/>
        <v>-</v>
      </c>
      <c r="BH281" s="1"/>
      <c r="BI281" s="1"/>
      <c r="BJ281" s="1">
        <v>273</v>
      </c>
      <c r="BK281" s="1">
        <f t="shared" si="35"/>
        <v>0</v>
      </c>
      <c r="BL281" s="7" t="str">
        <f t="shared" si="36"/>
        <v>-</v>
      </c>
      <c r="BM281" s="7" t="str">
        <f>IF(BG281="-","-",(BG281-Результат!P$11)*(BG281-Результат!P$11))</f>
        <v>-</v>
      </c>
    </row>
    <row r="282" spans="1:65" x14ac:dyDescent="0.25">
      <c r="A282" s="13"/>
      <c r="B282" s="16" t="str">
        <f t="shared" si="30"/>
        <v/>
      </c>
      <c r="C282" s="22" t="str">
        <f t="shared" si="31"/>
        <v/>
      </c>
      <c r="D282" s="27" t="str">
        <f t="shared" si="32"/>
        <v/>
      </c>
      <c r="E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F282" s="1" t="str">
        <f t="shared" si="33"/>
        <v>-</v>
      </c>
      <c r="BG282" s="1" t="str">
        <f t="shared" si="34"/>
        <v>-</v>
      </c>
      <c r="BH282" s="1"/>
      <c r="BI282" s="1"/>
      <c r="BJ282" s="1">
        <v>274</v>
      </c>
      <c r="BK282" s="1">
        <f t="shared" si="35"/>
        <v>0</v>
      </c>
      <c r="BL282" s="7" t="str">
        <f t="shared" si="36"/>
        <v>-</v>
      </c>
      <c r="BM282" s="7" t="str">
        <f>IF(BG282="-","-",(BG282-Результат!P$11)*(BG282-Результат!P$11))</f>
        <v>-</v>
      </c>
    </row>
    <row r="283" spans="1:65" x14ac:dyDescent="0.25">
      <c r="A283" s="13"/>
      <c r="B283" s="16" t="str">
        <f t="shared" si="30"/>
        <v/>
      </c>
      <c r="C283" s="22" t="str">
        <f t="shared" si="31"/>
        <v/>
      </c>
      <c r="D283" s="27" t="str">
        <f t="shared" si="32"/>
        <v/>
      </c>
      <c r="E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F283" s="1" t="str">
        <f t="shared" si="33"/>
        <v>-</v>
      </c>
      <c r="BG283" s="1" t="str">
        <f t="shared" si="34"/>
        <v>-</v>
      </c>
      <c r="BH283" s="1"/>
      <c r="BI283" s="1"/>
      <c r="BJ283" s="1">
        <v>275</v>
      </c>
      <c r="BK283" s="1">
        <f t="shared" si="35"/>
        <v>0</v>
      </c>
      <c r="BL283" s="7" t="str">
        <f t="shared" si="36"/>
        <v>-</v>
      </c>
      <c r="BM283" s="7" t="str">
        <f>IF(BG283="-","-",(BG283-Результат!P$11)*(BG283-Результат!P$11))</f>
        <v>-</v>
      </c>
    </row>
    <row r="284" spans="1:65" x14ac:dyDescent="0.25">
      <c r="A284" s="13"/>
      <c r="B284" s="16" t="str">
        <f t="shared" si="30"/>
        <v/>
      </c>
      <c r="C284" s="22" t="str">
        <f t="shared" si="31"/>
        <v/>
      </c>
      <c r="D284" s="27" t="str">
        <f t="shared" si="32"/>
        <v/>
      </c>
      <c r="E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F284" s="1" t="str">
        <f t="shared" si="33"/>
        <v>-</v>
      </c>
      <c r="BG284" s="1" t="str">
        <f t="shared" si="34"/>
        <v>-</v>
      </c>
      <c r="BH284" s="1"/>
      <c r="BI284" s="1"/>
      <c r="BJ284" s="1">
        <v>276</v>
      </c>
      <c r="BK284" s="1">
        <f t="shared" si="35"/>
        <v>0</v>
      </c>
      <c r="BL284" s="7" t="str">
        <f t="shared" si="36"/>
        <v>-</v>
      </c>
      <c r="BM284" s="7" t="str">
        <f>IF(BG284="-","-",(BG284-Результат!P$11)*(BG284-Результат!P$11))</f>
        <v>-</v>
      </c>
    </row>
    <row r="285" spans="1:65" x14ac:dyDescent="0.25">
      <c r="A285" s="13"/>
      <c r="B285" s="16" t="str">
        <f t="shared" si="30"/>
        <v/>
      </c>
      <c r="C285" s="22" t="str">
        <f t="shared" si="31"/>
        <v/>
      </c>
      <c r="D285" s="27" t="str">
        <f t="shared" si="32"/>
        <v/>
      </c>
      <c r="E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F285" s="1" t="str">
        <f t="shared" si="33"/>
        <v>-</v>
      </c>
      <c r="BG285" s="1" t="str">
        <f t="shared" si="34"/>
        <v>-</v>
      </c>
      <c r="BH285" s="1"/>
      <c r="BI285" s="1"/>
      <c r="BJ285" s="1">
        <v>277</v>
      </c>
      <c r="BK285" s="1">
        <f t="shared" si="35"/>
        <v>0</v>
      </c>
      <c r="BL285" s="7" t="str">
        <f t="shared" si="36"/>
        <v>-</v>
      </c>
      <c r="BM285" s="7" t="str">
        <f>IF(BG285="-","-",(BG285-Результат!P$11)*(BG285-Результат!P$11))</f>
        <v>-</v>
      </c>
    </row>
    <row r="286" spans="1:65" x14ac:dyDescent="0.25">
      <c r="A286" s="13"/>
      <c r="B286" s="16" t="str">
        <f t="shared" si="30"/>
        <v/>
      </c>
      <c r="C286" s="22" t="str">
        <f t="shared" si="31"/>
        <v/>
      </c>
      <c r="D286" s="27" t="str">
        <f t="shared" si="32"/>
        <v/>
      </c>
      <c r="E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F286" s="1" t="str">
        <f t="shared" si="33"/>
        <v>-</v>
      </c>
      <c r="BG286" s="1" t="str">
        <f t="shared" si="34"/>
        <v>-</v>
      </c>
      <c r="BH286" s="1"/>
      <c r="BI286" s="1"/>
      <c r="BJ286" s="1">
        <v>278</v>
      </c>
      <c r="BK286" s="1">
        <f t="shared" si="35"/>
        <v>0</v>
      </c>
      <c r="BL286" s="7" t="str">
        <f t="shared" si="36"/>
        <v>-</v>
      </c>
      <c r="BM286" s="7" t="str">
        <f>IF(BG286="-","-",(BG286-Результат!P$11)*(BG286-Результат!P$11))</f>
        <v>-</v>
      </c>
    </row>
    <row r="287" spans="1:65" x14ac:dyDescent="0.25">
      <c r="A287" s="13"/>
      <c r="B287" s="16" t="str">
        <f t="shared" si="30"/>
        <v/>
      </c>
      <c r="C287" s="22" t="str">
        <f t="shared" si="31"/>
        <v/>
      </c>
      <c r="D287" s="27" t="str">
        <f t="shared" si="32"/>
        <v/>
      </c>
      <c r="E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F287" s="1" t="str">
        <f t="shared" si="33"/>
        <v>-</v>
      </c>
      <c r="BG287" s="1" t="str">
        <f t="shared" si="34"/>
        <v>-</v>
      </c>
      <c r="BH287" s="1"/>
      <c r="BI287" s="1"/>
      <c r="BJ287" s="1">
        <v>279</v>
      </c>
      <c r="BK287" s="1">
        <f t="shared" si="35"/>
        <v>0</v>
      </c>
      <c r="BL287" s="7" t="str">
        <f t="shared" si="36"/>
        <v>-</v>
      </c>
      <c r="BM287" s="7" t="str">
        <f>IF(BG287="-","-",(BG287-Результат!P$11)*(BG287-Результат!P$11))</f>
        <v>-</v>
      </c>
    </row>
    <row r="288" spans="1:65" x14ac:dyDescent="0.25">
      <c r="A288" s="13"/>
      <c r="B288" s="16" t="str">
        <f t="shared" si="30"/>
        <v/>
      </c>
      <c r="C288" s="22" t="str">
        <f t="shared" si="31"/>
        <v/>
      </c>
      <c r="D288" s="27" t="str">
        <f t="shared" si="32"/>
        <v/>
      </c>
      <c r="E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F288" s="1" t="str">
        <f t="shared" si="33"/>
        <v>-</v>
      </c>
      <c r="BG288" s="1" t="str">
        <f t="shared" si="34"/>
        <v>-</v>
      </c>
      <c r="BH288" s="1"/>
      <c r="BI288" s="1"/>
      <c r="BJ288" s="1">
        <v>280</v>
      </c>
      <c r="BK288" s="1">
        <f t="shared" si="35"/>
        <v>0</v>
      </c>
      <c r="BL288" s="7" t="str">
        <f t="shared" si="36"/>
        <v>-</v>
      </c>
      <c r="BM288" s="7" t="str">
        <f>IF(BG288="-","-",(BG288-Результат!P$11)*(BG288-Результат!P$11))</f>
        <v>-</v>
      </c>
    </row>
    <row r="289" spans="1:65" x14ac:dyDescent="0.25">
      <c r="A289" s="13"/>
      <c r="B289" s="16" t="str">
        <f t="shared" si="30"/>
        <v/>
      </c>
      <c r="C289" s="22" t="str">
        <f t="shared" si="31"/>
        <v/>
      </c>
      <c r="D289" s="27" t="str">
        <f t="shared" si="32"/>
        <v/>
      </c>
      <c r="E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F289" s="1" t="str">
        <f t="shared" si="33"/>
        <v>-</v>
      </c>
      <c r="BG289" s="1" t="str">
        <f t="shared" si="34"/>
        <v>-</v>
      </c>
      <c r="BH289" s="1"/>
      <c r="BI289" s="1"/>
      <c r="BJ289" s="1">
        <v>281</v>
      </c>
      <c r="BK289" s="1">
        <f t="shared" si="35"/>
        <v>0</v>
      </c>
      <c r="BL289" s="7" t="str">
        <f t="shared" si="36"/>
        <v>-</v>
      </c>
      <c r="BM289" s="7" t="str">
        <f>IF(BG289="-","-",(BG289-Результат!P$11)*(BG289-Результат!P$11))</f>
        <v>-</v>
      </c>
    </row>
    <row r="290" spans="1:65" x14ac:dyDescent="0.25">
      <c r="A290" s="13"/>
      <c r="B290" s="16" t="str">
        <f t="shared" si="30"/>
        <v/>
      </c>
      <c r="C290" s="22" t="str">
        <f t="shared" si="31"/>
        <v/>
      </c>
      <c r="D290" s="27" t="str">
        <f t="shared" si="32"/>
        <v/>
      </c>
      <c r="E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F290" s="1" t="str">
        <f t="shared" si="33"/>
        <v>-</v>
      </c>
      <c r="BG290" s="1" t="str">
        <f t="shared" si="34"/>
        <v>-</v>
      </c>
      <c r="BH290" s="1"/>
      <c r="BI290" s="1"/>
      <c r="BJ290" s="1">
        <v>282</v>
      </c>
      <c r="BK290" s="1">
        <f t="shared" si="35"/>
        <v>0</v>
      </c>
      <c r="BL290" s="7" t="str">
        <f t="shared" si="36"/>
        <v>-</v>
      </c>
      <c r="BM290" s="7" t="str">
        <f>IF(BG290="-","-",(BG290-Результат!P$11)*(BG290-Результат!P$11))</f>
        <v>-</v>
      </c>
    </row>
    <row r="291" spans="1:65" x14ac:dyDescent="0.25">
      <c r="A291" s="13"/>
      <c r="B291" s="16" t="str">
        <f t="shared" si="30"/>
        <v/>
      </c>
      <c r="C291" s="22" t="str">
        <f t="shared" si="31"/>
        <v/>
      </c>
      <c r="D291" s="27" t="str">
        <f t="shared" si="32"/>
        <v/>
      </c>
      <c r="E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F291" s="1" t="str">
        <f t="shared" si="33"/>
        <v>-</v>
      </c>
      <c r="BG291" s="1" t="str">
        <f t="shared" si="34"/>
        <v>-</v>
      </c>
      <c r="BH291" s="1"/>
      <c r="BI291" s="1"/>
      <c r="BJ291" s="1">
        <v>283</v>
      </c>
      <c r="BK291" s="1">
        <f t="shared" si="35"/>
        <v>0</v>
      </c>
      <c r="BL291" s="7" t="str">
        <f t="shared" si="36"/>
        <v>-</v>
      </c>
      <c r="BM291" s="7" t="str">
        <f>IF(BG291="-","-",(BG291-Результат!P$11)*(BG291-Результат!P$11))</f>
        <v>-</v>
      </c>
    </row>
    <row r="292" spans="1:65" x14ac:dyDescent="0.25">
      <c r="A292" s="13"/>
      <c r="B292" s="16" t="str">
        <f t="shared" si="30"/>
        <v/>
      </c>
      <c r="C292" s="22" t="str">
        <f t="shared" si="31"/>
        <v/>
      </c>
      <c r="D292" s="27" t="str">
        <f t="shared" si="32"/>
        <v/>
      </c>
      <c r="E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F292" s="1" t="str">
        <f t="shared" si="33"/>
        <v>-</v>
      </c>
      <c r="BG292" s="1" t="str">
        <f t="shared" si="34"/>
        <v>-</v>
      </c>
      <c r="BH292" s="1"/>
      <c r="BI292" s="1"/>
      <c r="BJ292" s="1">
        <v>284</v>
      </c>
      <c r="BK292" s="1">
        <f t="shared" si="35"/>
        <v>0</v>
      </c>
      <c r="BL292" s="7" t="str">
        <f t="shared" si="36"/>
        <v>-</v>
      </c>
      <c r="BM292" s="7" t="str">
        <f>IF(BG292="-","-",(BG292-Результат!P$11)*(BG292-Результат!P$11))</f>
        <v>-</v>
      </c>
    </row>
    <row r="293" spans="1:65" x14ac:dyDescent="0.25">
      <c r="A293" s="13"/>
      <c r="B293" s="16" t="str">
        <f t="shared" si="30"/>
        <v/>
      </c>
      <c r="C293" s="22" t="str">
        <f t="shared" si="31"/>
        <v/>
      </c>
      <c r="D293" s="27" t="str">
        <f t="shared" si="32"/>
        <v/>
      </c>
      <c r="E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F293" s="1" t="str">
        <f t="shared" si="33"/>
        <v>-</v>
      </c>
      <c r="BG293" s="1" t="str">
        <f t="shared" si="34"/>
        <v>-</v>
      </c>
      <c r="BH293" s="1"/>
      <c r="BI293" s="1"/>
      <c r="BJ293" s="1">
        <v>285</v>
      </c>
      <c r="BK293" s="1">
        <f t="shared" si="35"/>
        <v>0</v>
      </c>
      <c r="BL293" s="7" t="str">
        <f t="shared" si="36"/>
        <v>-</v>
      </c>
      <c r="BM293" s="7" t="str">
        <f>IF(BG293="-","-",(BG293-Результат!P$11)*(BG293-Результат!P$11))</f>
        <v>-</v>
      </c>
    </row>
    <row r="294" spans="1:65" x14ac:dyDescent="0.25">
      <c r="A294" s="13"/>
      <c r="B294" s="16" t="str">
        <f t="shared" si="30"/>
        <v/>
      </c>
      <c r="C294" s="22" t="str">
        <f t="shared" si="31"/>
        <v/>
      </c>
      <c r="D294" s="27" t="str">
        <f t="shared" si="32"/>
        <v/>
      </c>
      <c r="E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F294" s="1" t="str">
        <f t="shared" si="33"/>
        <v>-</v>
      </c>
      <c r="BG294" s="1" t="str">
        <f t="shared" si="34"/>
        <v>-</v>
      </c>
      <c r="BH294" s="1"/>
      <c r="BI294" s="1"/>
      <c r="BJ294" s="1">
        <v>286</v>
      </c>
      <c r="BK294" s="1">
        <f t="shared" si="35"/>
        <v>0</v>
      </c>
      <c r="BL294" s="7" t="str">
        <f t="shared" si="36"/>
        <v>-</v>
      </c>
      <c r="BM294" s="7" t="str">
        <f>IF(BG294="-","-",(BG294-Результат!P$11)*(BG294-Результат!P$11))</f>
        <v>-</v>
      </c>
    </row>
    <row r="295" spans="1:65" x14ac:dyDescent="0.25">
      <c r="A295" s="13"/>
      <c r="B295" s="16" t="str">
        <f t="shared" si="30"/>
        <v/>
      </c>
      <c r="C295" s="22" t="str">
        <f t="shared" si="31"/>
        <v/>
      </c>
      <c r="D295" s="27" t="str">
        <f t="shared" si="32"/>
        <v/>
      </c>
      <c r="E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F295" s="1" t="str">
        <f t="shared" si="33"/>
        <v>-</v>
      </c>
      <c r="BG295" s="1" t="str">
        <f t="shared" si="34"/>
        <v>-</v>
      </c>
      <c r="BH295" s="1"/>
      <c r="BI295" s="1"/>
      <c r="BJ295" s="1">
        <v>287</v>
      </c>
      <c r="BK295" s="1">
        <f t="shared" si="35"/>
        <v>0</v>
      </c>
      <c r="BL295" s="7" t="str">
        <f t="shared" si="36"/>
        <v>-</v>
      </c>
      <c r="BM295" s="7" t="str">
        <f>IF(BG295="-","-",(BG295-Результат!P$11)*(BG295-Результат!P$11))</f>
        <v>-</v>
      </c>
    </row>
    <row r="296" spans="1:65" x14ac:dyDescent="0.25">
      <c r="A296" s="13"/>
      <c r="B296" s="16" t="str">
        <f t="shared" si="30"/>
        <v/>
      </c>
      <c r="C296" s="22" t="str">
        <f t="shared" si="31"/>
        <v/>
      </c>
      <c r="D296" s="27" t="str">
        <f t="shared" si="32"/>
        <v/>
      </c>
      <c r="E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F296" s="1" t="str">
        <f t="shared" si="33"/>
        <v>-</v>
      </c>
      <c r="BG296" s="1" t="str">
        <f t="shared" si="34"/>
        <v>-</v>
      </c>
      <c r="BH296" s="1"/>
      <c r="BI296" s="1"/>
      <c r="BJ296" s="1">
        <v>288</v>
      </c>
      <c r="BK296" s="1">
        <f t="shared" si="35"/>
        <v>0</v>
      </c>
      <c r="BL296" s="7" t="str">
        <f t="shared" si="36"/>
        <v>-</v>
      </c>
      <c r="BM296" s="7" t="str">
        <f>IF(BG296="-","-",(BG296-Результат!P$11)*(BG296-Результат!P$11))</f>
        <v>-</v>
      </c>
    </row>
    <row r="297" spans="1:65" x14ac:dyDescent="0.25">
      <c r="A297" s="13"/>
      <c r="B297" s="16" t="str">
        <f t="shared" si="30"/>
        <v/>
      </c>
      <c r="C297" s="22" t="str">
        <f t="shared" si="31"/>
        <v/>
      </c>
      <c r="D297" s="27" t="str">
        <f t="shared" si="32"/>
        <v/>
      </c>
      <c r="E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F297" s="1" t="str">
        <f t="shared" si="33"/>
        <v>-</v>
      </c>
      <c r="BG297" s="1" t="str">
        <f t="shared" si="34"/>
        <v>-</v>
      </c>
      <c r="BH297" s="1"/>
      <c r="BI297" s="1"/>
      <c r="BJ297" s="1">
        <v>289</v>
      </c>
      <c r="BK297" s="1">
        <f t="shared" si="35"/>
        <v>0</v>
      </c>
      <c r="BL297" s="7" t="str">
        <f t="shared" si="36"/>
        <v>-</v>
      </c>
      <c r="BM297" s="7" t="str">
        <f>IF(BG297="-","-",(BG297-Результат!P$11)*(BG297-Результат!P$11))</f>
        <v>-</v>
      </c>
    </row>
    <row r="298" spans="1:65" x14ac:dyDescent="0.25">
      <c r="A298" s="13"/>
      <c r="B298" s="16" t="str">
        <f t="shared" si="30"/>
        <v/>
      </c>
      <c r="C298" s="22" t="str">
        <f t="shared" si="31"/>
        <v/>
      </c>
      <c r="D298" s="27" t="str">
        <f t="shared" si="32"/>
        <v/>
      </c>
      <c r="E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F298" s="1" t="str">
        <f t="shared" si="33"/>
        <v>-</v>
      </c>
      <c r="BG298" s="1" t="str">
        <f t="shared" si="34"/>
        <v>-</v>
      </c>
      <c r="BH298" s="1"/>
      <c r="BI298" s="1"/>
      <c r="BJ298" s="1">
        <v>290</v>
      </c>
      <c r="BK298" s="1">
        <f t="shared" si="35"/>
        <v>0</v>
      </c>
      <c r="BL298" s="7" t="str">
        <f t="shared" si="36"/>
        <v>-</v>
      </c>
      <c r="BM298" s="7" t="str">
        <f>IF(BG298="-","-",(BG298-Результат!P$11)*(BG298-Результат!P$11))</f>
        <v>-</v>
      </c>
    </row>
    <row r="299" spans="1:65" x14ac:dyDescent="0.25">
      <c r="A299" s="13"/>
      <c r="B299" s="16" t="str">
        <f t="shared" si="30"/>
        <v/>
      </c>
      <c r="C299" s="22" t="str">
        <f t="shared" si="31"/>
        <v/>
      </c>
      <c r="D299" s="27" t="str">
        <f t="shared" si="32"/>
        <v/>
      </c>
      <c r="E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F299" s="1" t="str">
        <f t="shared" si="33"/>
        <v>-</v>
      </c>
      <c r="BG299" s="1" t="str">
        <f t="shared" si="34"/>
        <v>-</v>
      </c>
      <c r="BH299" s="1"/>
      <c r="BI299" s="1"/>
      <c r="BJ299" s="1">
        <v>291</v>
      </c>
      <c r="BK299" s="1">
        <f t="shared" si="35"/>
        <v>0</v>
      </c>
      <c r="BL299" s="7" t="str">
        <f t="shared" si="36"/>
        <v>-</v>
      </c>
      <c r="BM299" s="7" t="str">
        <f>IF(BG299="-","-",(BG299-Результат!P$11)*(BG299-Результат!P$11))</f>
        <v>-</v>
      </c>
    </row>
    <row r="300" spans="1:65" x14ac:dyDescent="0.25">
      <c r="A300" s="13"/>
      <c r="B300" s="16" t="str">
        <f t="shared" si="30"/>
        <v/>
      </c>
      <c r="C300" s="22" t="str">
        <f t="shared" si="31"/>
        <v/>
      </c>
      <c r="D300" s="27" t="str">
        <f t="shared" si="32"/>
        <v/>
      </c>
      <c r="E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F300" s="1" t="str">
        <f t="shared" si="33"/>
        <v>-</v>
      </c>
      <c r="BG300" s="1" t="str">
        <f t="shared" si="34"/>
        <v>-</v>
      </c>
      <c r="BH300" s="1"/>
      <c r="BI300" s="1"/>
      <c r="BJ300" s="1">
        <v>292</v>
      </c>
      <c r="BK300" s="1">
        <f t="shared" si="35"/>
        <v>0</v>
      </c>
      <c r="BL300" s="7" t="str">
        <f t="shared" si="36"/>
        <v>-</v>
      </c>
      <c r="BM300" s="7" t="str">
        <f>IF(BG300="-","-",(BG300-Результат!P$11)*(BG300-Результат!P$11))</f>
        <v>-</v>
      </c>
    </row>
    <row r="301" spans="1:65" x14ac:dyDescent="0.25">
      <c r="A301" s="13"/>
      <c r="B301" s="16" t="str">
        <f t="shared" si="30"/>
        <v/>
      </c>
      <c r="C301" s="22" t="str">
        <f t="shared" si="31"/>
        <v/>
      </c>
      <c r="D301" s="27" t="str">
        <f t="shared" si="32"/>
        <v/>
      </c>
      <c r="E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F301" s="1" t="str">
        <f t="shared" si="33"/>
        <v>-</v>
      </c>
      <c r="BG301" s="1" t="str">
        <f t="shared" si="34"/>
        <v>-</v>
      </c>
      <c r="BH301" s="1"/>
      <c r="BI301" s="1"/>
      <c r="BJ301" s="1">
        <v>293</v>
      </c>
      <c r="BK301" s="1">
        <f t="shared" si="35"/>
        <v>0</v>
      </c>
      <c r="BL301" s="7" t="str">
        <f t="shared" si="36"/>
        <v>-</v>
      </c>
      <c r="BM301" s="7" t="str">
        <f>IF(BG301="-","-",(BG301-Результат!P$11)*(BG301-Результат!P$11))</f>
        <v>-</v>
      </c>
    </row>
    <row r="302" spans="1:65" x14ac:dyDescent="0.25">
      <c r="A302" s="13"/>
      <c r="B302" s="16" t="str">
        <f t="shared" si="30"/>
        <v/>
      </c>
      <c r="C302" s="22" t="str">
        <f t="shared" si="31"/>
        <v/>
      </c>
      <c r="D302" s="27" t="str">
        <f t="shared" si="32"/>
        <v/>
      </c>
      <c r="E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F302" s="1" t="str">
        <f t="shared" si="33"/>
        <v>-</v>
      </c>
      <c r="BG302" s="1" t="str">
        <f t="shared" si="34"/>
        <v>-</v>
      </c>
      <c r="BH302" s="1"/>
      <c r="BI302" s="1"/>
      <c r="BJ302" s="1">
        <v>294</v>
      </c>
      <c r="BK302" s="1">
        <f t="shared" si="35"/>
        <v>0</v>
      </c>
      <c r="BL302" s="7" t="str">
        <f t="shared" si="36"/>
        <v>-</v>
      </c>
      <c r="BM302" s="7" t="str">
        <f>IF(BG302="-","-",(BG302-Результат!P$11)*(BG302-Результат!P$11))</f>
        <v>-</v>
      </c>
    </row>
    <row r="303" spans="1:65" x14ac:dyDescent="0.25">
      <c r="A303" s="13"/>
      <c r="B303" s="16" t="str">
        <f t="shared" si="30"/>
        <v/>
      </c>
      <c r="C303" s="22" t="str">
        <f t="shared" si="31"/>
        <v/>
      </c>
      <c r="D303" s="27" t="str">
        <f t="shared" si="32"/>
        <v/>
      </c>
      <c r="E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F303" s="1" t="str">
        <f t="shared" si="33"/>
        <v>-</v>
      </c>
      <c r="BG303" s="1" t="str">
        <f t="shared" si="34"/>
        <v>-</v>
      </c>
      <c r="BH303" s="1"/>
      <c r="BI303" s="1"/>
      <c r="BJ303" s="1">
        <v>295</v>
      </c>
      <c r="BK303" s="1">
        <f t="shared" si="35"/>
        <v>0</v>
      </c>
      <c r="BL303" s="7" t="str">
        <f t="shared" si="36"/>
        <v>-</v>
      </c>
      <c r="BM303" s="7" t="str">
        <f>IF(BG303="-","-",(BG303-Результат!P$11)*(BG303-Результат!P$11))</f>
        <v>-</v>
      </c>
    </row>
    <row r="304" spans="1:65" x14ac:dyDescent="0.25">
      <c r="A304" s="13"/>
      <c r="B304" s="16" t="str">
        <f t="shared" si="30"/>
        <v/>
      </c>
      <c r="C304" s="22" t="str">
        <f t="shared" si="31"/>
        <v/>
      </c>
      <c r="D304" s="27" t="str">
        <f t="shared" si="32"/>
        <v/>
      </c>
      <c r="E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F304" s="1" t="str">
        <f t="shared" si="33"/>
        <v>-</v>
      </c>
      <c r="BG304" s="1" t="str">
        <f t="shared" si="34"/>
        <v>-</v>
      </c>
      <c r="BH304" s="1"/>
      <c r="BI304" s="1"/>
      <c r="BJ304" s="1">
        <v>296</v>
      </c>
      <c r="BK304" s="1">
        <f t="shared" si="35"/>
        <v>0</v>
      </c>
      <c r="BL304" s="7" t="str">
        <f t="shared" si="36"/>
        <v>-</v>
      </c>
      <c r="BM304" s="7" t="str">
        <f>IF(BG304="-","-",(BG304-Результат!P$11)*(BG304-Результат!P$11))</f>
        <v>-</v>
      </c>
    </row>
    <row r="305" spans="1:65" x14ac:dyDescent="0.25">
      <c r="A305" s="13"/>
      <c r="B305" s="16" t="str">
        <f t="shared" si="30"/>
        <v/>
      </c>
      <c r="C305" s="22" t="str">
        <f t="shared" si="31"/>
        <v/>
      </c>
      <c r="D305" s="27" t="str">
        <f t="shared" si="32"/>
        <v/>
      </c>
      <c r="E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F305" s="1" t="str">
        <f t="shared" si="33"/>
        <v>-</v>
      </c>
      <c r="BG305" s="1" t="str">
        <f t="shared" si="34"/>
        <v>-</v>
      </c>
      <c r="BH305" s="1"/>
      <c r="BI305" s="1"/>
      <c r="BJ305" s="1">
        <v>297</v>
      </c>
      <c r="BK305" s="1">
        <f t="shared" si="35"/>
        <v>0</v>
      </c>
      <c r="BL305" s="7" t="str">
        <f t="shared" si="36"/>
        <v>-</v>
      </c>
      <c r="BM305" s="7" t="str">
        <f>IF(BG305="-","-",(BG305-Результат!P$11)*(BG305-Результат!P$11))</f>
        <v>-</v>
      </c>
    </row>
    <row r="306" spans="1:65" x14ac:dyDescent="0.25">
      <c r="A306" s="13"/>
      <c r="B306" s="16" t="str">
        <f t="shared" si="30"/>
        <v/>
      </c>
      <c r="C306" s="22" t="str">
        <f t="shared" si="31"/>
        <v/>
      </c>
      <c r="D306" s="27" t="str">
        <f t="shared" si="32"/>
        <v/>
      </c>
      <c r="E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F306" s="1" t="str">
        <f t="shared" si="33"/>
        <v>-</v>
      </c>
      <c r="BG306" s="1" t="str">
        <f t="shared" si="34"/>
        <v>-</v>
      </c>
      <c r="BH306" s="1"/>
      <c r="BI306" s="1"/>
      <c r="BJ306" s="1">
        <v>298</v>
      </c>
      <c r="BK306" s="1">
        <f t="shared" si="35"/>
        <v>0</v>
      </c>
      <c r="BL306" s="7" t="str">
        <f t="shared" si="36"/>
        <v>-</v>
      </c>
      <c r="BM306" s="7" t="str">
        <f>IF(BG306="-","-",(BG306-Результат!P$11)*(BG306-Результат!P$11))</f>
        <v>-</v>
      </c>
    </row>
    <row r="307" spans="1:65" x14ac:dyDescent="0.25">
      <c r="A307" s="13"/>
      <c r="B307" s="16" t="str">
        <f t="shared" si="30"/>
        <v/>
      </c>
      <c r="C307" s="22" t="str">
        <f t="shared" si="31"/>
        <v/>
      </c>
      <c r="D307" s="27" t="str">
        <f t="shared" si="32"/>
        <v/>
      </c>
      <c r="E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F307" s="1" t="str">
        <f t="shared" si="33"/>
        <v>-</v>
      </c>
      <c r="BG307" s="1" t="str">
        <f t="shared" si="34"/>
        <v>-</v>
      </c>
      <c r="BH307" s="1"/>
      <c r="BI307" s="1"/>
      <c r="BJ307" s="1">
        <v>299</v>
      </c>
      <c r="BK307" s="1">
        <f t="shared" si="35"/>
        <v>0</v>
      </c>
      <c r="BL307" s="7" t="str">
        <f t="shared" si="36"/>
        <v>-</v>
      </c>
      <c r="BM307" s="7" t="str">
        <f>IF(BG307="-","-",(BG307-Результат!P$11)*(BG307-Результат!P$11))</f>
        <v>-</v>
      </c>
    </row>
    <row r="308" spans="1:65" ht="13.5" customHeight="1" x14ac:dyDescent="0.25">
      <c r="A308" s="13"/>
      <c r="B308" s="16" t="str">
        <f t="shared" si="30"/>
        <v/>
      </c>
      <c r="C308" s="22" t="str">
        <f t="shared" si="31"/>
        <v/>
      </c>
      <c r="D308" s="27" t="str">
        <f t="shared" si="32"/>
        <v/>
      </c>
      <c r="E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F308" s="1" t="str">
        <f t="shared" si="33"/>
        <v>-</v>
      </c>
      <c r="BG308" s="1" t="str">
        <f t="shared" si="34"/>
        <v>-</v>
      </c>
      <c r="BH308" s="1"/>
      <c r="BI308" s="1"/>
      <c r="BJ308" s="1">
        <v>300</v>
      </c>
      <c r="BK308" s="1">
        <f t="shared" si="35"/>
        <v>0</v>
      </c>
      <c r="BL308" s="7" t="str">
        <f t="shared" si="36"/>
        <v>-</v>
      </c>
      <c r="BM308" s="7" t="str">
        <f>IF(BG308="-","-",(BG308-Результат!P$11)*(BG308-Результат!P$11))</f>
        <v>-</v>
      </c>
    </row>
    <row r="309" spans="1:65" ht="14.25" customHeight="1" x14ac:dyDescent="0.25">
      <c r="G309" s="7">
        <f>SUMIF($BK9:$BK308,1,G9:G308)</f>
        <v>0</v>
      </c>
      <c r="H309" s="7">
        <f t="shared" ref="H309:BD309" si="37">SUMIF($BK9:$BK308,1,H9:H308)</f>
        <v>0</v>
      </c>
      <c r="I309" s="7">
        <f t="shared" si="37"/>
        <v>0</v>
      </c>
      <c r="J309" s="7">
        <f t="shared" si="37"/>
        <v>0</v>
      </c>
      <c r="K309" s="7">
        <f t="shared" si="37"/>
        <v>0</v>
      </c>
      <c r="L309" s="7">
        <f t="shared" si="37"/>
        <v>0</v>
      </c>
      <c r="M309" s="7">
        <f t="shared" si="37"/>
        <v>0</v>
      </c>
      <c r="N309" s="7">
        <f t="shared" si="37"/>
        <v>0</v>
      </c>
      <c r="O309" s="7">
        <f t="shared" si="37"/>
        <v>0</v>
      </c>
      <c r="P309" s="7">
        <f t="shared" si="37"/>
        <v>0</v>
      </c>
      <c r="Q309" s="7">
        <f t="shared" si="37"/>
        <v>0</v>
      </c>
      <c r="R309" s="7">
        <f t="shared" si="37"/>
        <v>0</v>
      </c>
      <c r="S309" s="7">
        <f t="shared" si="37"/>
        <v>0</v>
      </c>
      <c r="T309" s="7">
        <f t="shared" si="37"/>
        <v>0</v>
      </c>
      <c r="U309" s="7">
        <f t="shared" si="37"/>
        <v>0</v>
      </c>
      <c r="V309" s="7">
        <f t="shared" si="37"/>
        <v>0</v>
      </c>
      <c r="W309" s="7">
        <f t="shared" si="37"/>
        <v>0</v>
      </c>
      <c r="X309" s="7">
        <f t="shared" si="37"/>
        <v>0</v>
      </c>
      <c r="Y309" s="7">
        <f t="shared" si="37"/>
        <v>0</v>
      </c>
      <c r="Z309" s="7">
        <f t="shared" si="37"/>
        <v>0</v>
      </c>
      <c r="AA309" s="7">
        <f t="shared" si="37"/>
        <v>0</v>
      </c>
      <c r="AB309" s="7">
        <f t="shared" si="37"/>
        <v>0</v>
      </c>
      <c r="AC309" s="7">
        <f t="shared" si="37"/>
        <v>0</v>
      </c>
      <c r="AD309" s="7">
        <f t="shared" si="37"/>
        <v>0</v>
      </c>
      <c r="AE309" s="7">
        <f t="shared" si="37"/>
        <v>0</v>
      </c>
      <c r="AF309" s="7">
        <f t="shared" si="37"/>
        <v>0</v>
      </c>
      <c r="AG309" s="7">
        <f t="shared" si="37"/>
        <v>0</v>
      </c>
      <c r="AH309" s="7">
        <f t="shared" si="37"/>
        <v>0</v>
      </c>
      <c r="AI309" s="7">
        <f t="shared" si="37"/>
        <v>0</v>
      </c>
      <c r="AJ309" s="7">
        <f t="shared" si="37"/>
        <v>0</v>
      </c>
      <c r="AK309" s="7">
        <f t="shared" si="37"/>
        <v>0</v>
      </c>
      <c r="AL309" s="7">
        <f t="shared" si="37"/>
        <v>0</v>
      </c>
      <c r="AM309" s="7">
        <f t="shared" si="37"/>
        <v>0</v>
      </c>
      <c r="AN309" s="7">
        <f t="shared" si="37"/>
        <v>0</v>
      </c>
      <c r="AO309" s="7">
        <f t="shared" si="37"/>
        <v>0</v>
      </c>
      <c r="AP309" s="7">
        <f t="shared" si="37"/>
        <v>0</v>
      </c>
      <c r="AQ309" s="7">
        <f t="shared" si="37"/>
        <v>0</v>
      </c>
      <c r="AR309" s="7">
        <f t="shared" si="37"/>
        <v>0</v>
      </c>
      <c r="AS309" s="7">
        <f t="shared" si="37"/>
        <v>0</v>
      </c>
      <c r="AT309" s="7">
        <f t="shared" si="37"/>
        <v>0</v>
      </c>
      <c r="AU309" s="7">
        <f t="shared" si="37"/>
        <v>0</v>
      </c>
      <c r="AV309" s="7">
        <f t="shared" si="37"/>
        <v>0</v>
      </c>
      <c r="AW309" s="7">
        <f t="shared" si="37"/>
        <v>0</v>
      </c>
      <c r="AX309" s="7">
        <f t="shared" si="37"/>
        <v>0</v>
      </c>
      <c r="AY309" s="7">
        <f t="shared" si="37"/>
        <v>0</v>
      </c>
      <c r="AZ309" s="7">
        <f t="shared" si="37"/>
        <v>0</v>
      </c>
      <c r="BA309" s="7">
        <f t="shared" si="37"/>
        <v>0</v>
      </c>
      <c r="BB309" s="7">
        <f t="shared" si="37"/>
        <v>0</v>
      </c>
      <c r="BC309" s="7">
        <f t="shared" si="37"/>
        <v>0</v>
      </c>
      <c r="BD309" s="7">
        <f t="shared" si="37"/>
        <v>0</v>
      </c>
    </row>
    <row r="310" spans="1:65" ht="13.5" customHeight="1" x14ac:dyDescent="0.25">
      <c r="G310" s="7">
        <f>COUNTIF($BK9:$BK308,1)*G8</f>
        <v>10</v>
      </c>
      <c r="H310" s="7">
        <f t="shared" ref="H310:BD310" si="38">COUNTIF($BK9:$BK308,1)*H8</f>
        <v>10</v>
      </c>
      <c r="I310" s="7">
        <f t="shared" si="38"/>
        <v>10</v>
      </c>
      <c r="J310" s="7">
        <f t="shared" si="38"/>
        <v>10</v>
      </c>
      <c r="K310" s="7">
        <f t="shared" si="38"/>
        <v>10</v>
      </c>
      <c r="L310" s="7">
        <f t="shared" si="38"/>
        <v>20</v>
      </c>
      <c r="M310" s="7">
        <f t="shared" si="38"/>
        <v>10</v>
      </c>
      <c r="N310" s="7">
        <f t="shared" si="38"/>
        <v>10</v>
      </c>
      <c r="O310" s="7">
        <f t="shared" si="38"/>
        <v>20</v>
      </c>
      <c r="P310" s="7">
        <f t="shared" si="38"/>
        <v>20</v>
      </c>
      <c r="Q310" s="7">
        <f t="shared" si="38"/>
        <v>10</v>
      </c>
      <c r="R310" s="7">
        <f t="shared" si="38"/>
        <v>10</v>
      </c>
      <c r="S310" s="7">
        <f t="shared" si="38"/>
        <v>10</v>
      </c>
      <c r="T310" s="7">
        <f t="shared" si="38"/>
        <v>10</v>
      </c>
      <c r="U310" s="7">
        <f t="shared" si="38"/>
        <v>10</v>
      </c>
      <c r="V310" s="7">
        <f t="shared" si="38"/>
        <v>10</v>
      </c>
      <c r="W310" s="7">
        <f t="shared" si="38"/>
        <v>0</v>
      </c>
      <c r="X310" s="7">
        <f t="shared" si="38"/>
        <v>0</v>
      </c>
      <c r="Y310" s="7">
        <f t="shared" si="38"/>
        <v>0</v>
      </c>
      <c r="Z310" s="7">
        <f t="shared" si="38"/>
        <v>0</v>
      </c>
      <c r="AA310" s="7">
        <f t="shared" si="38"/>
        <v>0</v>
      </c>
      <c r="AB310" s="7">
        <f t="shared" si="38"/>
        <v>0</v>
      </c>
      <c r="AC310" s="7">
        <f t="shared" si="38"/>
        <v>0</v>
      </c>
      <c r="AD310" s="7">
        <f t="shared" si="38"/>
        <v>0</v>
      </c>
      <c r="AE310" s="7">
        <f t="shared" si="38"/>
        <v>0</v>
      </c>
      <c r="AF310" s="7">
        <f t="shared" si="38"/>
        <v>0</v>
      </c>
      <c r="AG310" s="7">
        <f t="shared" si="38"/>
        <v>0</v>
      </c>
      <c r="AH310" s="7">
        <f t="shared" si="38"/>
        <v>0</v>
      </c>
      <c r="AI310" s="7">
        <f t="shared" si="38"/>
        <v>0</v>
      </c>
      <c r="AJ310" s="7">
        <f t="shared" si="38"/>
        <v>0</v>
      </c>
      <c r="AK310" s="7">
        <f t="shared" si="38"/>
        <v>0</v>
      </c>
      <c r="AL310" s="7">
        <f t="shared" si="38"/>
        <v>0</v>
      </c>
      <c r="AM310" s="7">
        <f t="shared" si="38"/>
        <v>0</v>
      </c>
      <c r="AN310" s="7">
        <f t="shared" si="38"/>
        <v>0</v>
      </c>
      <c r="AO310" s="7">
        <f t="shared" si="38"/>
        <v>0</v>
      </c>
      <c r="AP310" s="7">
        <f t="shared" si="38"/>
        <v>0</v>
      </c>
      <c r="AQ310" s="7">
        <f t="shared" si="38"/>
        <v>0</v>
      </c>
      <c r="AR310" s="7">
        <f t="shared" si="38"/>
        <v>0</v>
      </c>
      <c r="AS310" s="7">
        <f t="shared" si="38"/>
        <v>0</v>
      </c>
      <c r="AT310" s="7">
        <f t="shared" si="38"/>
        <v>0</v>
      </c>
      <c r="AU310" s="7">
        <f t="shared" si="38"/>
        <v>0</v>
      </c>
      <c r="AV310" s="7">
        <f t="shared" si="38"/>
        <v>0</v>
      </c>
      <c r="AW310" s="7">
        <f t="shared" si="38"/>
        <v>0</v>
      </c>
      <c r="AX310" s="7">
        <f t="shared" si="38"/>
        <v>0</v>
      </c>
      <c r="AY310" s="7">
        <f t="shared" si="38"/>
        <v>0</v>
      </c>
      <c r="AZ310" s="7">
        <f t="shared" si="38"/>
        <v>0</v>
      </c>
      <c r="BA310" s="7">
        <f t="shared" si="38"/>
        <v>0</v>
      </c>
      <c r="BB310" s="7">
        <f t="shared" si="38"/>
        <v>0</v>
      </c>
      <c r="BC310" s="7">
        <f t="shared" si="38"/>
        <v>0</v>
      </c>
      <c r="BD310" s="7">
        <f t="shared" si="38"/>
        <v>0</v>
      </c>
    </row>
    <row r="311" spans="1:65" ht="15.75" customHeight="1" x14ac:dyDescent="0.25">
      <c r="G311" s="7">
        <f>IF(G310=0,0,100*G309/G310)</f>
        <v>0</v>
      </c>
      <c r="H311" s="7">
        <f t="shared" ref="H311:AO311" si="39">IF(H310=0,0,100*H309/H310)</f>
        <v>0</v>
      </c>
      <c r="I311" s="7">
        <f t="shared" si="39"/>
        <v>0</v>
      </c>
      <c r="J311" s="7">
        <f t="shared" si="39"/>
        <v>0</v>
      </c>
      <c r="K311" s="7">
        <f t="shared" si="39"/>
        <v>0</v>
      </c>
      <c r="L311" s="7">
        <f t="shared" si="39"/>
        <v>0</v>
      </c>
      <c r="M311" s="7">
        <f t="shared" si="39"/>
        <v>0</v>
      </c>
      <c r="N311" s="7">
        <f t="shared" si="39"/>
        <v>0</v>
      </c>
      <c r="O311" s="7">
        <f t="shared" si="39"/>
        <v>0</v>
      </c>
      <c r="P311" s="7">
        <f t="shared" si="39"/>
        <v>0</v>
      </c>
      <c r="Q311" s="7">
        <f t="shared" si="39"/>
        <v>0</v>
      </c>
      <c r="R311" s="7">
        <f t="shared" si="39"/>
        <v>0</v>
      </c>
      <c r="S311" s="7">
        <f t="shared" si="39"/>
        <v>0</v>
      </c>
      <c r="T311" s="7">
        <f t="shared" si="39"/>
        <v>0</v>
      </c>
      <c r="U311" s="7">
        <f t="shared" si="39"/>
        <v>0</v>
      </c>
      <c r="V311" s="7">
        <f t="shared" si="39"/>
        <v>0</v>
      </c>
      <c r="W311" s="7">
        <f t="shared" si="39"/>
        <v>0</v>
      </c>
      <c r="X311" s="7">
        <f t="shared" si="39"/>
        <v>0</v>
      </c>
      <c r="Y311" s="7">
        <f t="shared" si="39"/>
        <v>0</v>
      </c>
      <c r="Z311" s="7">
        <f t="shared" si="39"/>
        <v>0</v>
      </c>
      <c r="AA311" s="7">
        <f t="shared" si="39"/>
        <v>0</v>
      </c>
      <c r="AB311" s="7">
        <f t="shared" si="39"/>
        <v>0</v>
      </c>
      <c r="AC311" s="7">
        <f t="shared" si="39"/>
        <v>0</v>
      </c>
      <c r="AD311" s="7">
        <f t="shared" si="39"/>
        <v>0</v>
      </c>
      <c r="AE311" s="7">
        <f t="shared" si="39"/>
        <v>0</v>
      </c>
      <c r="AF311" s="7">
        <f t="shared" si="39"/>
        <v>0</v>
      </c>
      <c r="AG311" s="7">
        <f t="shared" si="39"/>
        <v>0</v>
      </c>
      <c r="AH311" s="7">
        <f t="shared" si="39"/>
        <v>0</v>
      </c>
      <c r="AI311" s="7">
        <f t="shared" si="39"/>
        <v>0</v>
      </c>
      <c r="AJ311" s="7">
        <f t="shared" si="39"/>
        <v>0</v>
      </c>
      <c r="AK311" s="7">
        <f t="shared" si="39"/>
        <v>0</v>
      </c>
      <c r="AL311" s="7">
        <f t="shared" si="39"/>
        <v>0</v>
      </c>
      <c r="AM311" s="7">
        <f t="shared" si="39"/>
        <v>0</v>
      </c>
      <c r="AN311" s="7">
        <f t="shared" si="39"/>
        <v>0</v>
      </c>
      <c r="AO311" s="7">
        <f t="shared" si="39"/>
        <v>0</v>
      </c>
      <c r="AP311" s="7">
        <f t="shared" ref="AP311:BD311" si="40">IF(AP310=0,0,100*AP309/AP310)</f>
        <v>0</v>
      </c>
      <c r="AQ311" s="7">
        <f t="shared" si="40"/>
        <v>0</v>
      </c>
      <c r="AR311" s="7">
        <f t="shared" si="40"/>
        <v>0</v>
      </c>
      <c r="AS311" s="7">
        <f t="shared" si="40"/>
        <v>0</v>
      </c>
      <c r="AT311" s="7">
        <f t="shared" si="40"/>
        <v>0</v>
      </c>
      <c r="AU311" s="7">
        <f t="shared" si="40"/>
        <v>0</v>
      </c>
      <c r="AV311" s="7">
        <f t="shared" si="40"/>
        <v>0</v>
      </c>
      <c r="AW311" s="7">
        <f t="shared" si="40"/>
        <v>0</v>
      </c>
      <c r="AX311" s="7">
        <f t="shared" si="40"/>
        <v>0</v>
      </c>
      <c r="AY311" s="7">
        <f t="shared" si="40"/>
        <v>0</v>
      </c>
      <c r="AZ311" s="7">
        <f t="shared" si="40"/>
        <v>0</v>
      </c>
      <c r="BA311" s="7">
        <f t="shared" si="40"/>
        <v>0</v>
      </c>
      <c r="BB311" s="7">
        <f>IF(BB310=0,0,100*BB309/BB310)</f>
        <v>0</v>
      </c>
      <c r="BC311" s="7">
        <f t="shared" si="40"/>
        <v>0</v>
      </c>
      <c r="BD311" s="7">
        <f t="shared" si="40"/>
        <v>0</v>
      </c>
    </row>
    <row r="312" spans="1:65" ht="17.25" customHeight="1" x14ac:dyDescent="0.25"/>
  </sheetData>
  <sheetProtection password="DC9E" sheet="1" objects="1" scenarios="1"/>
  <mergeCells count="2">
    <mergeCell ref="F9:F13"/>
    <mergeCell ref="F1:F4"/>
  </mergeCells>
  <conditionalFormatting sqref="G9:BD308">
    <cfRule type="expression" dxfId="9" priority="6">
      <formula>IF(AND(G$6=1,$BK9=1),TRUE,FALSE)</formula>
    </cfRule>
  </conditionalFormatting>
  <conditionalFormatting sqref="G7:BD8">
    <cfRule type="expression" dxfId="8" priority="3">
      <formula>IF(G$6=1,TRUE,FALSE)</formula>
    </cfRule>
  </conditionalFormatting>
  <conditionalFormatting sqref="A9:A308 E9:E308">
    <cfRule type="expression" dxfId="7" priority="2">
      <formula>IF($BK9=1,TRUE,FALSE)</formula>
    </cfRule>
  </conditionalFormatting>
  <conditionalFormatting sqref="B9:D308">
    <cfRule type="expression" dxfId="6" priority="1">
      <formula>IF($BK9=1,TRUE,FALSE)</formula>
    </cfRule>
  </conditionalFormatting>
  <dataValidations count="1">
    <dataValidation type="whole" showInputMessage="1" showErrorMessage="1" errorTitle="Ошибка ввода" error="Вы должны ввести целое число, не превышающее максимальный балл за задание." sqref="G9:BD308">
      <formula1>0</formula1>
      <formula2>G$8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showWhiteSpace="0" view="pageBreakPreview" topLeftCell="B1" zoomScaleNormal="100" zoomScaleSheetLayoutView="100" workbookViewId="0">
      <selection activeCell="N20" sqref="N20"/>
    </sheetView>
  </sheetViews>
  <sheetFormatPr defaultRowHeight="15" x14ac:dyDescent="0.25"/>
  <cols>
    <col min="1" max="1" width="7.85546875" hidden="1" customWidth="1"/>
    <col min="2" max="2" width="2" customWidth="1"/>
    <col min="3" max="3" width="10.5703125" customWidth="1"/>
    <col min="4" max="4" width="11.5703125" customWidth="1"/>
    <col min="7" max="7" width="2.85546875" customWidth="1"/>
    <col min="11" max="11" width="8" customWidth="1"/>
    <col min="13" max="13" width="7.42578125" customWidth="1"/>
    <col min="16" max="16" width="9.5703125" bestFit="1" customWidth="1"/>
    <col min="18" max="18" width="3.85546875" customWidth="1"/>
    <col min="23" max="23" width="11.140625" customWidth="1"/>
    <col min="25" max="25" width="11.7109375" customWidth="1"/>
    <col min="26" max="26" width="10.85546875" customWidth="1"/>
    <col min="28" max="28" width="37" customWidth="1"/>
  </cols>
  <sheetData>
    <row r="1" spans="1:20" ht="9" customHeight="1" x14ac:dyDescent="0.25"/>
    <row r="2" spans="1:20" ht="34.5" customHeight="1" x14ac:dyDescent="0.45">
      <c r="D2" s="47" t="s">
        <v>31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S2" s="38" t="s">
        <v>27</v>
      </c>
      <c r="T2" s="44"/>
    </row>
    <row r="3" spans="1:20" ht="10.5" customHeight="1" x14ac:dyDescent="0.25">
      <c r="A3" s="1">
        <v>1</v>
      </c>
      <c r="S3" s="45"/>
      <c r="T3" s="46"/>
    </row>
    <row r="4" spans="1:20" ht="22.5" customHeight="1" x14ac:dyDescent="0.25">
      <c r="A4" s="1">
        <v>2</v>
      </c>
      <c r="D4" s="49" t="s">
        <v>45</v>
      </c>
      <c r="E4" s="50"/>
      <c r="F4" s="50"/>
      <c r="G4" s="24"/>
      <c r="H4" s="51" t="s">
        <v>35</v>
      </c>
      <c r="I4" s="52"/>
      <c r="J4" s="52"/>
      <c r="K4" s="52"/>
      <c r="L4" s="52"/>
      <c r="M4" s="53"/>
      <c r="N4" s="53"/>
      <c r="O4" s="53"/>
      <c r="P4" s="54"/>
      <c r="S4" s="31" t="s">
        <v>43</v>
      </c>
      <c r="T4" s="31" t="s">
        <v>44</v>
      </c>
    </row>
    <row r="5" spans="1:20" x14ac:dyDescent="0.25">
      <c r="A5" s="1">
        <v>3</v>
      </c>
      <c r="S5" s="17">
        <f ca="1">IFERROR(INDEX([0]!ИмяЗаданий,A3),"")</f>
        <v>1</v>
      </c>
      <c r="T5" s="18">
        <f ca="1">IFERROR(INDEX([0]!ПроцентЗаданий,A3),"")</f>
        <v>0</v>
      </c>
    </row>
    <row r="6" spans="1:20" ht="22.5" customHeight="1" x14ac:dyDescent="0.25">
      <c r="A6" s="1">
        <v>4</v>
      </c>
      <c r="F6" s="23" t="s">
        <v>46</v>
      </c>
      <c r="G6" s="23"/>
      <c r="H6" s="55" t="s">
        <v>36</v>
      </c>
      <c r="I6" s="52"/>
      <c r="J6" s="53"/>
      <c r="K6" s="53"/>
      <c r="L6" s="53"/>
      <c r="M6" s="53"/>
      <c r="N6" s="53"/>
      <c r="O6" s="53"/>
      <c r="P6" s="54"/>
      <c r="S6" s="17">
        <f ca="1">IFERROR(INDEX([0]!ИмяЗаданий,A4),"")</f>
        <v>2</v>
      </c>
      <c r="T6" s="18">
        <f ca="1">IFERROR(INDEX([0]!ПроцентЗаданий,A4),"")</f>
        <v>0</v>
      </c>
    </row>
    <row r="7" spans="1:20" x14ac:dyDescent="0.25">
      <c r="A7" s="1">
        <v>5</v>
      </c>
      <c r="S7" s="17">
        <f ca="1">IFERROR(INDEX([0]!ИмяЗаданий,A5),"")</f>
        <v>3</v>
      </c>
      <c r="T7" s="18">
        <f ca="1">IFERROR(INDEX([0]!ПроцентЗаданий,A5),"")</f>
        <v>0</v>
      </c>
    </row>
    <row r="8" spans="1:20" x14ac:dyDescent="0.25">
      <c r="A8" s="1">
        <v>6</v>
      </c>
      <c r="S8" s="17">
        <f ca="1">IFERROR(INDEX([0]!ИмяЗаданий,A6),"")</f>
        <v>4</v>
      </c>
      <c r="T8" s="18">
        <f ca="1">IFERROR(INDEX([0]!ПроцентЗаданий,A6),"")</f>
        <v>0</v>
      </c>
    </row>
    <row r="9" spans="1:20" ht="15" customHeight="1" x14ac:dyDescent="0.25">
      <c r="A9" s="1">
        <v>7</v>
      </c>
      <c r="C9" s="38" t="s">
        <v>8</v>
      </c>
      <c r="D9" s="39"/>
      <c r="E9" s="40"/>
      <c r="M9" s="62" t="s">
        <v>39</v>
      </c>
      <c r="N9" s="63"/>
      <c r="O9" s="64"/>
      <c r="P9" s="28">
        <f>IF('Ввод данных'!B3=0,"-",COUNTIF('Ввод данных'!BL9:BL308,"&gt;=3")*100/'Ввод данных'!B3)</f>
        <v>100</v>
      </c>
      <c r="S9" s="17">
        <f ca="1">IFERROR(INDEX([0]!ИмяЗаданий,A7),"")</f>
        <v>5</v>
      </c>
      <c r="T9" s="18">
        <f ca="1">IFERROR(INDEX([0]!ПроцентЗаданий,A7),"")</f>
        <v>0</v>
      </c>
    </row>
    <row r="10" spans="1:20" x14ac:dyDescent="0.25">
      <c r="A10" s="1">
        <v>8</v>
      </c>
      <c r="C10" s="41"/>
      <c r="D10" s="42"/>
      <c r="E10" s="43"/>
      <c r="M10" s="62" t="s">
        <v>40</v>
      </c>
      <c r="N10" s="63"/>
      <c r="O10" s="64"/>
      <c r="P10" s="28">
        <f>IF('Ввод данных'!B3=0,"-",COUNTIF('Ввод данных'!BL9:BL308,"&gt;=4")*100/'Ввод данных'!B3)</f>
        <v>100</v>
      </c>
      <c r="S10" s="17">
        <f ca="1">IFERROR(INDEX([0]!ИмяЗаданий,A8),"")</f>
        <v>6</v>
      </c>
      <c r="T10" s="18">
        <f ca="1">IFERROR(INDEX([0]!ПроцентЗаданий,A8),"")</f>
        <v>0</v>
      </c>
    </row>
    <row r="11" spans="1:20" x14ac:dyDescent="0.25">
      <c r="A11" s="1">
        <v>9</v>
      </c>
      <c r="C11" s="31" t="s">
        <v>2</v>
      </c>
      <c r="D11" s="31" t="s">
        <v>3</v>
      </c>
      <c r="E11" s="31" t="s">
        <v>48</v>
      </c>
      <c r="M11" s="62" t="s">
        <v>42</v>
      </c>
      <c r="N11" s="63"/>
      <c r="O11" s="64"/>
      <c r="P11" s="28">
        <f>IF('Ввод данных'!B3=0,"-",SUM('Ввод данных'!B9:B308)/'Ввод данных'!B3)</f>
        <v>0</v>
      </c>
      <c r="S11" s="17">
        <f ca="1">IFERROR(INDEX([0]!ИмяЗаданий,A9),"")</f>
        <v>7</v>
      </c>
      <c r="T11" s="18">
        <f ca="1">IFERROR(INDEX([0]!ПроцентЗаданий,A9),"")</f>
        <v>0</v>
      </c>
    </row>
    <row r="12" spans="1:20" x14ac:dyDescent="0.25">
      <c r="A12" s="1">
        <v>10</v>
      </c>
      <c r="C12" s="19" t="s">
        <v>4</v>
      </c>
      <c r="D12" s="19">
        <f>COUNTIF('Ввод данных'!BL9:BL308,"2")</f>
        <v>0</v>
      </c>
      <c r="E12" s="32">
        <f>IF('Ввод данных'!B$3&gt;0,Результат!D12*100/'Ввод данных'!B$3,0)</f>
        <v>0</v>
      </c>
      <c r="M12" s="56" t="s">
        <v>41</v>
      </c>
      <c r="N12" s="57"/>
      <c r="O12" s="58"/>
      <c r="P12" s="60">
        <f>IF('Ввод данных'!B3&gt;1,SQRT(SUM('Ввод данных'!BM9:BM308)/'Ввод данных'!B3),"-")</f>
        <v>0</v>
      </c>
      <c r="S12" s="17">
        <f ca="1">IFERROR(INDEX([0]!ИмяЗаданий,A10),"")</f>
        <v>8</v>
      </c>
      <c r="T12" s="18">
        <f ca="1">IFERROR(INDEX([0]!ПроцентЗаданий,A10),"")</f>
        <v>0</v>
      </c>
    </row>
    <row r="13" spans="1:20" x14ac:dyDescent="0.25">
      <c r="A13" s="1">
        <v>11</v>
      </c>
      <c r="C13" s="19" t="s">
        <v>5</v>
      </c>
      <c r="D13" s="19">
        <f>COUNTIF('Ввод данных'!BL9:BL308,"3")</f>
        <v>0</v>
      </c>
      <c r="E13" s="32">
        <f>IF('Ввод данных'!B$3&gt;0,Результат!D13*100/'Ввод данных'!B$3,0)</f>
        <v>0</v>
      </c>
      <c r="M13" s="59"/>
      <c r="N13" s="57"/>
      <c r="O13" s="58"/>
      <c r="P13" s="61"/>
      <c r="S13" s="17">
        <f ca="1">IFERROR(INDEX([0]!ИмяЗаданий,A11),"")</f>
        <v>9</v>
      </c>
      <c r="T13" s="18">
        <f ca="1">IFERROR(INDEX([0]!ПроцентЗаданий,A11),"")</f>
        <v>0</v>
      </c>
    </row>
    <row r="14" spans="1:20" x14ac:dyDescent="0.25">
      <c r="A14" s="1">
        <v>12</v>
      </c>
      <c r="C14" s="19" t="s">
        <v>6</v>
      </c>
      <c r="D14" s="19">
        <f>COUNTIF('Ввод данных'!BL9:BL308,"4")</f>
        <v>0</v>
      </c>
      <c r="E14" s="32">
        <f>IF('Ввод данных'!B$3&gt;0,Результат!D14*100/'Ввод данных'!B$3,0)</f>
        <v>0</v>
      </c>
      <c r="M14" s="56" t="s">
        <v>38</v>
      </c>
      <c r="N14" s="57"/>
      <c r="O14" s="58"/>
      <c r="P14" s="60">
        <f>IF('Ввод данных'!B3=0,"-",SUM('Ввод данных'!D9:D308)/'Ввод данных'!B3)</f>
        <v>0</v>
      </c>
      <c r="S14" s="17">
        <f ca="1">IFERROR(INDEX([0]!ИмяЗаданий,A12),"")</f>
        <v>10</v>
      </c>
      <c r="T14" s="18">
        <f ca="1">IFERROR(INDEX([0]!ПроцентЗаданий,A12),"")</f>
        <v>0</v>
      </c>
    </row>
    <row r="15" spans="1:20" x14ac:dyDescent="0.25">
      <c r="A15" s="1">
        <v>13</v>
      </c>
      <c r="C15" s="19" t="s">
        <v>7</v>
      </c>
      <c r="D15" s="19">
        <f>COUNTIF('Ввод данных'!BL9:BL308,"5")</f>
        <v>10</v>
      </c>
      <c r="E15" s="32">
        <f>IF('Ввод данных'!B$3&gt;0,Результат!D15*100/'Ввод данных'!B$3,0)</f>
        <v>100</v>
      </c>
      <c r="M15" s="59"/>
      <c r="N15" s="57"/>
      <c r="O15" s="58"/>
      <c r="P15" s="61"/>
      <c r="S15" s="17" t="str">
        <f ca="1">IFERROR(INDEX([0]!ИмяЗаданий,A13),"")</f>
        <v>11(1)</v>
      </c>
      <c r="T15" s="18">
        <f ca="1">IFERROR(INDEX([0]!ПроцентЗаданий,A13),"")</f>
        <v>0</v>
      </c>
    </row>
    <row r="16" spans="1:20" x14ac:dyDescent="0.25">
      <c r="A16" s="1">
        <v>14</v>
      </c>
      <c r="S16" s="17" t="str">
        <f ca="1">IFERROR(INDEX([0]!ИмяЗаданий,A14),"")</f>
        <v>11(2)</v>
      </c>
      <c r="T16" s="18">
        <f ca="1">IFERROR(INDEX([0]!ПроцентЗаданий,A14),"")</f>
        <v>0</v>
      </c>
    </row>
    <row r="17" spans="1:26" x14ac:dyDescent="0.25">
      <c r="A17" s="1">
        <v>15</v>
      </c>
      <c r="S17" s="17" t="str">
        <f ca="1">IFERROR(INDEX([0]!ИмяЗаданий,A15),"")</f>
        <v>12(1)</v>
      </c>
      <c r="T17" s="18">
        <f ca="1">IFERROR(INDEX([0]!ПроцентЗаданий,A15),"")</f>
        <v>0</v>
      </c>
    </row>
    <row r="18" spans="1:26" x14ac:dyDescent="0.25">
      <c r="A18" s="1">
        <v>16</v>
      </c>
      <c r="S18" s="17" t="str">
        <f ca="1">IFERROR(INDEX([0]!ИмяЗаданий,A16),"")</f>
        <v>12(2)</v>
      </c>
      <c r="T18" s="18">
        <f ca="1">IFERROR(INDEX([0]!ПроцентЗаданий,A16),"")</f>
        <v>0</v>
      </c>
      <c r="V18" s="17" t="str">
        <f ca="1">IFERROR(INDEX([0]!ИмяЗаданий,A30),"")</f>
        <v/>
      </c>
      <c r="W18" s="18" t="str">
        <f ca="1">IFERROR(INDEX([0]!ПроцентЗаданий,A30),"")</f>
        <v/>
      </c>
      <c r="Y18" s="17" t="str">
        <f ca="1">IFERROR(INDEX([0]!ИмяЗаданий,A44),"")</f>
        <v/>
      </c>
      <c r="Z18" s="18" t="str">
        <f ca="1">IFERROR(INDEX([0]!ПроцентЗаданий,A44),"")</f>
        <v/>
      </c>
    </row>
    <row r="19" spans="1:26" x14ac:dyDescent="0.25">
      <c r="A19" s="1">
        <v>17</v>
      </c>
      <c r="S19" s="17">
        <f ca="1">IFERROR(INDEX([0]!ИмяЗаданий,A17),"")</f>
        <v>13</v>
      </c>
      <c r="T19" s="18">
        <f ca="1">IFERROR(INDEX([0]!ПроцентЗаданий,A17),"")</f>
        <v>0</v>
      </c>
      <c r="V19" s="17" t="str">
        <f ca="1">IFERROR(INDEX([0]!ИмяЗаданий,A31),"")</f>
        <v/>
      </c>
      <c r="W19" s="18" t="str">
        <f ca="1">IFERROR(INDEX([0]!ПроцентЗаданий,A31),"")</f>
        <v/>
      </c>
      <c r="Y19" s="17" t="str">
        <f ca="1">IFERROR(INDEX([0]!ИмяЗаданий,A45),"")</f>
        <v/>
      </c>
      <c r="Z19" s="18" t="str">
        <f ca="1">IFERROR(INDEX([0]!ПроцентЗаданий,A45),"")</f>
        <v/>
      </c>
    </row>
    <row r="20" spans="1:26" x14ac:dyDescent="0.25">
      <c r="A20" s="1">
        <v>18</v>
      </c>
      <c r="C20" s="38" t="s">
        <v>32</v>
      </c>
      <c r="D20" s="39"/>
      <c r="E20" s="40"/>
      <c r="S20" s="17">
        <f ca="1">IFERROR(INDEX([0]!ИмяЗаданий,A18),"")</f>
        <v>14</v>
      </c>
      <c r="T20" s="18">
        <f ca="1">IFERROR(INDEX([0]!ПроцентЗаданий,A18),"")</f>
        <v>0</v>
      </c>
      <c r="V20" s="17" t="str">
        <f ca="1">IFERROR(INDEX([0]!ИмяЗаданий,A32),"")</f>
        <v/>
      </c>
      <c r="W20" s="18" t="str">
        <f ca="1">IFERROR(INDEX([0]!ПроцентЗаданий,A32),"")</f>
        <v/>
      </c>
      <c r="Y20" s="17" t="str">
        <f ca="1">IFERROR(INDEX([0]!ИмяЗаданий,A46),"")</f>
        <v/>
      </c>
      <c r="Z20" s="18" t="str">
        <f ca="1">IFERROR(INDEX([0]!ПроцентЗаданий,A46),"")</f>
        <v/>
      </c>
    </row>
    <row r="21" spans="1:26" x14ac:dyDescent="0.25">
      <c r="A21" s="1">
        <v>19</v>
      </c>
      <c r="C21" s="41"/>
      <c r="D21" s="42"/>
      <c r="E21" s="43"/>
      <c r="S21" s="17" t="str">
        <f ca="1">IFERROR(INDEX([0]!ИмяЗаданий,A19),"")</f>
        <v/>
      </c>
      <c r="T21" s="18" t="str">
        <f ca="1">IFERROR(INDEX([0]!ПроцентЗаданий,A19),"")</f>
        <v/>
      </c>
      <c r="V21" s="17" t="str">
        <f ca="1">IFERROR(INDEX([0]!ИмяЗаданий,A33),"")</f>
        <v/>
      </c>
      <c r="W21" s="18" t="str">
        <f ca="1">IFERROR(INDEX([0]!ПроцентЗаданий,A33),"")</f>
        <v/>
      </c>
      <c r="Y21" s="17" t="str">
        <f ca="1">IFERROR(INDEX([0]!ИмяЗаданий,A47),"")</f>
        <v/>
      </c>
      <c r="Z21" s="18" t="str">
        <f ca="1">IFERROR(INDEX([0]!ПроцентЗаданий,A47),"")</f>
        <v/>
      </c>
    </row>
    <row r="22" spans="1:26" x14ac:dyDescent="0.25">
      <c r="A22" s="1">
        <v>20</v>
      </c>
      <c r="C22" s="31" t="s">
        <v>47</v>
      </c>
      <c r="D22" s="31" t="s">
        <v>3</v>
      </c>
      <c r="E22" s="31" t="s">
        <v>48</v>
      </c>
      <c r="S22" s="17" t="str">
        <f ca="1">IFERROR(INDEX([0]!ИмяЗаданий,A20),"")</f>
        <v/>
      </c>
      <c r="T22" s="18" t="str">
        <f ca="1">IFERROR(INDEX([0]!ПроцентЗаданий,A20),"")</f>
        <v/>
      </c>
      <c r="V22" s="17" t="str">
        <f ca="1">IFERROR(INDEX([0]!ИмяЗаданий,A34),"")</f>
        <v/>
      </c>
      <c r="W22" s="18" t="str">
        <f ca="1">IFERROR(INDEX([0]!ПроцентЗаданий,A34),"")</f>
        <v/>
      </c>
      <c r="Y22" s="17" t="str">
        <f ca="1">IFERROR(INDEX([0]!ИмяЗаданий,A48),"")</f>
        <v/>
      </c>
      <c r="Z22" s="18" t="str">
        <f ca="1">IFERROR(INDEX([0]!ПроцентЗаданий,A48),"")</f>
        <v/>
      </c>
    </row>
    <row r="23" spans="1:26" x14ac:dyDescent="0.25">
      <c r="A23" s="1">
        <v>21</v>
      </c>
      <c r="C23" s="19" t="s">
        <v>13</v>
      </c>
      <c r="D23" s="19">
        <f>COUNTIF('Ввод данных'!$BF$9:$BF$308,"=-3")</f>
        <v>0</v>
      </c>
      <c r="E23" s="32">
        <f>IF('Ввод данных'!B$3&gt;0,D23*100/'Ввод данных'!B$3,0)</f>
        <v>0</v>
      </c>
      <c r="S23" s="17" t="str">
        <f ca="1">IFERROR(INDEX([0]!ИмяЗаданий,A21),"")</f>
        <v/>
      </c>
      <c r="T23" s="18" t="str">
        <f ca="1">IFERROR(INDEX([0]!ПроцентЗаданий,A21),"")</f>
        <v/>
      </c>
      <c r="V23" s="17" t="str">
        <f ca="1">IFERROR(INDEX([0]!ИмяЗаданий,A35),"")</f>
        <v/>
      </c>
      <c r="W23" s="18" t="str">
        <f ca="1">IFERROR(INDEX([0]!ПроцентЗаданий,A35),"")</f>
        <v/>
      </c>
      <c r="Y23" s="17" t="str">
        <f ca="1">IFERROR(INDEX([0]!ИмяЗаданий,A49),"")</f>
        <v/>
      </c>
      <c r="Z23" s="18" t="str">
        <f ca="1">IFERROR(INDEX([0]!ПроцентЗаданий,A49),"")</f>
        <v/>
      </c>
    </row>
    <row r="24" spans="1:26" x14ac:dyDescent="0.25">
      <c r="A24" s="1">
        <v>22</v>
      </c>
      <c r="C24" s="19" t="s">
        <v>14</v>
      </c>
      <c r="D24" s="19">
        <f>COUNTIF('Ввод данных'!$BF$9:$BF$308,"=-2")</f>
        <v>0</v>
      </c>
      <c r="E24" s="32">
        <f>IF('Ввод данных'!B$3&gt;0,D24*100/'Ввод данных'!B$3,0)</f>
        <v>0</v>
      </c>
      <c r="S24" s="17" t="str">
        <f ca="1">IFERROR(INDEX([0]!ИмяЗаданий,A22),"")</f>
        <v/>
      </c>
      <c r="T24" s="18" t="str">
        <f ca="1">IFERROR(INDEX([0]!ПроцентЗаданий,A22),"")</f>
        <v/>
      </c>
      <c r="V24" s="17" t="str">
        <f ca="1">IFERROR(INDEX([0]!ИмяЗаданий,A36),"")</f>
        <v/>
      </c>
      <c r="W24" s="18" t="str">
        <f ca="1">IFERROR(INDEX([0]!ПроцентЗаданий,A36),"")</f>
        <v/>
      </c>
      <c r="Y24" s="17" t="str">
        <f ca="1">IFERROR(INDEX([0]!ИмяЗаданий,A50),"")</f>
        <v/>
      </c>
      <c r="Z24" s="18" t="str">
        <f ca="1">IFERROR(INDEX([0]!ПроцентЗаданий,A50),"")</f>
        <v/>
      </c>
    </row>
    <row r="25" spans="1:26" x14ac:dyDescent="0.25">
      <c r="A25" s="1">
        <v>23</v>
      </c>
      <c r="C25" s="19" t="s">
        <v>15</v>
      </c>
      <c r="D25" s="19">
        <f>COUNTIF('Ввод данных'!$BF$9:$BF$308,"=-1")</f>
        <v>0</v>
      </c>
      <c r="E25" s="32">
        <f>IF('Ввод данных'!B$3&gt;0,D25*100/'Ввод данных'!B$3,0)</f>
        <v>0</v>
      </c>
      <c r="S25" s="17" t="str">
        <f ca="1">IFERROR(INDEX([0]!ИмяЗаданий,A23),"")</f>
        <v/>
      </c>
      <c r="T25" s="18" t="str">
        <f ca="1">IFERROR(INDEX([0]!ПроцентЗаданий,A23),"")</f>
        <v/>
      </c>
      <c r="V25" s="17" t="str">
        <f ca="1">IFERROR(INDEX([0]!ИмяЗаданий,A37),"")</f>
        <v/>
      </c>
      <c r="W25" s="18" t="str">
        <f ca="1">IFERROR(INDEX([0]!ПроцентЗаданий,A37),"")</f>
        <v/>
      </c>
      <c r="Y25" s="17" t="str">
        <f ca="1">IFERROR(INDEX([0]!ИмяЗаданий,A51),"")</f>
        <v/>
      </c>
      <c r="Z25" s="18" t="str">
        <f ca="1">IFERROR(INDEX([0]!ПроцентЗаданий,A51),"")</f>
        <v/>
      </c>
    </row>
    <row r="26" spans="1:26" x14ac:dyDescent="0.25">
      <c r="A26" s="1">
        <v>24</v>
      </c>
      <c r="C26" s="19" t="s">
        <v>16</v>
      </c>
      <c r="D26" s="19">
        <f>COUNTIF('Ввод данных'!$BF$9:$BF$308,"=0")</f>
        <v>0</v>
      </c>
      <c r="E26" s="32">
        <f>IF('Ввод данных'!B$3&gt;0,D26*100/'Ввод данных'!B$3,0)</f>
        <v>0</v>
      </c>
      <c r="S26" s="17" t="str">
        <f ca="1">IFERROR(INDEX([0]!ИмяЗаданий,A24),"")</f>
        <v/>
      </c>
      <c r="T26" s="18" t="str">
        <f ca="1">IFERROR(INDEX([0]!ПроцентЗаданий,A24),"")</f>
        <v/>
      </c>
      <c r="V26" s="17" t="str">
        <f ca="1">IFERROR(INDEX([0]!ИмяЗаданий,A38),"")</f>
        <v/>
      </c>
      <c r="W26" s="18" t="str">
        <f ca="1">IFERROR(INDEX([0]!ПроцентЗаданий,A38),"")</f>
        <v/>
      </c>
      <c r="Y26" s="17" t="str">
        <f ca="1">IFERROR(INDEX([0]!ИмяЗаданий,A52),"")</f>
        <v/>
      </c>
      <c r="Z26" s="18" t="str">
        <f ca="1">IFERROR(INDEX([0]!ПроцентЗаданий,A52),"")</f>
        <v/>
      </c>
    </row>
    <row r="27" spans="1:26" x14ac:dyDescent="0.25">
      <c r="A27" s="1">
        <v>25</v>
      </c>
      <c r="C27" s="19" t="s">
        <v>10</v>
      </c>
      <c r="D27" s="19">
        <f>COUNTIF('Ввод данных'!$BF$9:$BF$308,"=+1")</f>
        <v>0</v>
      </c>
      <c r="E27" s="32">
        <f>IF('Ввод данных'!B$3&gt;0,D27*100/'Ввод данных'!B$3,0)</f>
        <v>0</v>
      </c>
      <c r="S27" s="17" t="str">
        <f ca="1">IFERROR(INDEX([0]!ИмяЗаданий,A25),"")</f>
        <v/>
      </c>
      <c r="T27" s="18" t="str">
        <f ca="1">IFERROR(INDEX([0]!ПроцентЗаданий,A25),"")</f>
        <v/>
      </c>
      <c r="V27" s="17" t="str">
        <f ca="1">IFERROR(INDEX([0]!ИмяЗаданий,A39),"")</f>
        <v/>
      </c>
      <c r="W27" s="18" t="str">
        <f ca="1">IFERROR(INDEX([0]!ПроцентЗаданий,A39),"")</f>
        <v/>
      </c>
    </row>
    <row r="28" spans="1:26" x14ac:dyDescent="0.25">
      <c r="A28" s="1">
        <v>26</v>
      </c>
      <c r="C28" s="19" t="s">
        <v>11</v>
      </c>
      <c r="D28" s="19">
        <f>COUNTIF('Ввод данных'!$BF$9:$BF$308,"=+2")</f>
        <v>0</v>
      </c>
      <c r="E28" s="32">
        <f>IF('Ввод данных'!B$3&gt;0,D28*100/'Ввод данных'!B$3,0)</f>
        <v>0</v>
      </c>
      <c r="S28" s="17" t="str">
        <f ca="1">IFERROR(INDEX([0]!ИмяЗаданий,A26),"")</f>
        <v/>
      </c>
      <c r="T28" s="18" t="str">
        <f ca="1">IFERROR(INDEX([0]!ПроцентЗаданий,A26),"")</f>
        <v/>
      </c>
      <c r="V28" s="17" t="str">
        <f ca="1">IFERROR(INDEX([0]!ИмяЗаданий,A40),"")</f>
        <v/>
      </c>
      <c r="W28" s="18" t="str">
        <f ca="1">IFERROR(INDEX([0]!ПроцентЗаданий,A40),"")</f>
        <v/>
      </c>
    </row>
    <row r="29" spans="1:26" x14ac:dyDescent="0.25">
      <c r="A29" s="1">
        <v>27</v>
      </c>
      <c r="C29" s="19" t="s">
        <v>12</v>
      </c>
      <c r="D29" s="19">
        <f>COUNTIF('Ввод данных'!$BF$9:$BF$308,"=+3")</f>
        <v>0</v>
      </c>
      <c r="E29" s="32">
        <f>IF('Ввод данных'!B$3&gt;0,D29*100/'Ввод данных'!B$3,0)</f>
        <v>0</v>
      </c>
      <c r="S29" s="17" t="str">
        <f ca="1">IFERROR(INDEX([0]!ИмяЗаданий,A27),"")</f>
        <v/>
      </c>
      <c r="T29" s="18" t="str">
        <f ca="1">IFERROR(INDEX([0]!ПроцентЗаданий,A27),"")</f>
        <v/>
      </c>
      <c r="V29" s="17" t="str">
        <f ca="1">IFERROR(INDEX([0]!ИмяЗаданий,A41),"")</f>
        <v/>
      </c>
      <c r="W29" s="18" t="str">
        <f ca="1">IFERROR(INDEX([0]!ПроцентЗаданий,A41),"")</f>
        <v/>
      </c>
    </row>
    <row r="30" spans="1:26" x14ac:dyDescent="0.25">
      <c r="A30" s="1">
        <v>28</v>
      </c>
      <c r="S30" s="17" t="str">
        <f ca="1">IFERROR(INDEX([0]!ИмяЗаданий,A28),"")</f>
        <v/>
      </c>
      <c r="T30" s="18" t="str">
        <f ca="1">IFERROR(INDEX([0]!ПроцентЗаданий,A28),"")</f>
        <v/>
      </c>
      <c r="V30" s="17" t="str">
        <f ca="1">IFERROR(INDEX([0]!ИмяЗаданий,A42),"")</f>
        <v/>
      </c>
      <c r="W30" s="18" t="str">
        <f ca="1">IFERROR(INDEX([0]!ПроцентЗаданий,A42),"")</f>
        <v/>
      </c>
    </row>
    <row r="31" spans="1:26" x14ac:dyDescent="0.25">
      <c r="A31" s="1">
        <v>29</v>
      </c>
      <c r="S31" s="17" t="str">
        <f ca="1">IFERROR(INDEX([0]!ИмяЗаданий,A29),"")</f>
        <v/>
      </c>
      <c r="T31" s="18" t="str">
        <f ca="1">IFERROR(INDEX([0]!ПроцентЗаданий,A29),"")</f>
        <v/>
      </c>
      <c r="V31" s="17" t="str">
        <f ca="1">IFERROR(INDEX([0]!ИмяЗаданий,A43),"")</f>
        <v/>
      </c>
      <c r="W31" s="18" t="str">
        <f ca="1">IFERROR(INDEX([0]!ПроцентЗаданий,A43),"")</f>
        <v/>
      </c>
    </row>
    <row r="32" spans="1:26" ht="9" customHeight="1" x14ac:dyDescent="0.25">
      <c r="A32" s="1">
        <v>30</v>
      </c>
    </row>
    <row r="33" spans="1:4" ht="15" customHeight="1" x14ac:dyDescent="0.25">
      <c r="A33" s="1">
        <v>31</v>
      </c>
      <c r="C33" s="38" t="s">
        <v>17</v>
      </c>
      <c r="D33" s="44"/>
    </row>
    <row r="34" spans="1:4" x14ac:dyDescent="0.25">
      <c r="A34" s="1">
        <v>32</v>
      </c>
      <c r="C34" s="45"/>
      <c r="D34" s="46"/>
    </row>
    <row r="35" spans="1:4" x14ac:dyDescent="0.25">
      <c r="A35" s="1">
        <v>33</v>
      </c>
      <c r="C35" s="31" t="s">
        <v>49</v>
      </c>
      <c r="D35" s="31" t="s">
        <v>48</v>
      </c>
    </row>
    <row r="36" spans="1:4" x14ac:dyDescent="0.25">
      <c r="A36" s="1">
        <v>34</v>
      </c>
      <c r="C36" s="20">
        <f ca="1">IFERROR(INDEX([0]!БаллыДляРаспределения,A3),"")</f>
        <v>0</v>
      </c>
      <c r="D36" s="30">
        <f ca="1">IFERROR(INDEX([0]!РаспределениеПервичныхБаллов,A3),"")</f>
        <v>100</v>
      </c>
    </row>
    <row r="37" spans="1:4" x14ac:dyDescent="0.25">
      <c r="A37" s="1">
        <v>35</v>
      </c>
      <c r="C37" s="20">
        <f ca="1">IFERROR(INDEX([0]!БаллыДляРаспределения,A4),"")</f>
        <v>1</v>
      </c>
      <c r="D37" s="30">
        <f ca="1">IFERROR(INDEX([0]!РаспределениеПервичныхБаллов,A4),"")</f>
        <v>0</v>
      </c>
    </row>
    <row r="38" spans="1:4" x14ac:dyDescent="0.25">
      <c r="A38" s="1">
        <v>36</v>
      </c>
      <c r="C38" s="20">
        <f ca="1">IFERROR(INDEX([0]!БаллыДляРаспределения,A5),"")</f>
        <v>2</v>
      </c>
      <c r="D38" s="30">
        <f ca="1">IFERROR(INDEX([0]!РаспределениеПервичныхБаллов,A5),"")</f>
        <v>0</v>
      </c>
    </row>
    <row r="39" spans="1:4" x14ac:dyDescent="0.25">
      <c r="A39" s="1">
        <v>37</v>
      </c>
      <c r="C39" s="20">
        <f ca="1">IFERROR(INDEX([0]!БаллыДляРаспределения,A6),"")</f>
        <v>3</v>
      </c>
      <c r="D39" s="30">
        <f ca="1">IFERROR(INDEX([0]!РаспределениеПервичныхБаллов,A6),"")</f>
        <v>0</v>
      </c>
    </row>
    <row r="40" spans="1:4" x14ac:dyDescent="0.25">
      <c r="A40" s="1">
        <v>38</v>
      </c>
      <c r="C40" s="20">
        <f ca="1">IFERROR(INDEX([0]!БаллыДляРаспределения,A7),"")</f>
        <v>4</v>
      </c>
      <c r="D40" s="30">
        <f ca="1">IFERROR(INDEX([0]!РаспределениеПервичныхБаллов,A7),"")</f>
        <v>0</v>
      </c>
    </row>
    <row r="41" spans="1:4" x14ac:dyDescent="0.25">
      <c r="A41" s="1">
        <v>39</v>
      </c>
      <c r="C41" s="20">
        <f ca="1">IFERROR(INDEX([0]!БаллыДляРаспределения,A8),"")</f>
        <v>5</v>
      </c>
      <c r="D41" s="30">
        <f ca="1">IFERROR(INDEX([0]!РаспределениеПервичныхБаллов,A8),"")</f>
        <v>0</v>
      </c>
    </row>
    <row r="42" spans="1:4" x14ac:dyDescent="0.25">
      <c r="A42" s="1">
        <v>40</v>
      </c>
      <c r="C42" s="20">
        <f ca="1">IFERROR(INDEX([0]!БаллыДляРаспределения,A9),"")</f>
        <v>6</v>
      </c>
      <c r="D42" s="30">
        <f ca="1">IFERROR(INDEX([0]!РаспределениеПервичныхБаллов,A9),"")</f>
        <v>0</v>
      </c>
    </row>
    <row r="43" spans="1:4" x14ac:dyDescent="0.25">
      <c r="A43" s="1">
        <v>41</v>
      </c>
      <c r="C43" s="20">
        <f ca="1">IFERROR(INDEX([0]!БаллыДляРаспределения,A10),"")</f>
        <v>7</v>
      </c>
      <c r="D43" s="30">
        <f ca="1">IFERROR(INDEX([0]!РаспределениеПервичныхБаллов,A10),"")</f>
        <v>0</v>
      </c>
    </row>
    <row r="44" spans="1:4" x14ac:dyDescent="0.25">
      <c r="A44" s="1">
        <v>42</v>
      </c>
      <c r="C44" s="20">
        <f ca="1">IFERROR(INDEX([0]!БаллыДляРаспределения,A11),"")</f>
        <v>8</v>
      </c>
      <c r="D44" s="30">
        <f ca="1">IFERROR(INDEX([0]!РаспределениеПервичныхБаллов,A11),"")</f>
        <v>0</v>
      </c>
    </row>
    <row r="45" spans="1:4" x14ac:dyDescent="0.25">
      <c r="A45" s="1">
        <v>43</v>
      </c>
      <c r="C45" s="20">
        <f ca="1">IFERROR(INDEX([0]!БаллыДляРаспределения,A12),"")</f>
        <v>9</v>
      </c>
      <c r="D45" s="30">
        <f ca="1">IFERROR(INDEX([0]!РаспределениеПервичныхБаллов,A12),"")</f>
        <v>0</v>
      </c>
    </row>
    <row r="46" spans="1:4" x14ac:dyDescent="0.25">
      <c r="A46" s="1">
        <v>44</v>
      </c>
      <c r="C46" s="20">
        <f ca="1">IFERROR(INDEX([0]!БаллыДляРаспределения,A13),"")</f>
        <v>10</v>
      </c>
      <c r="D46" s="30">
        <f ca="1">IFERROR(INDEX([0]!РаспределениеПервичныхБаллов,A13),"")</f>
        <v>0</v>
      </c>
    </row>
    <row r="47" spans="1:4" x14ac:dyDescent="0.25">
      <c r="A47" s="1">
        <v>45</v>
      </c>
      <c r="C47" s="20">
        <f ca="1">IFERROR(INDEX([0]!БаллыДляРаспределения,A14),"")</f>
        <v>11</v>
      </c>
      <c r="D47" s="30">
        <f ca="1">IFERROR(INDEX([0]!РаспределениеПервичныхБаллов,A14),"")</f>
        <v>0</v>
      </c>
    </row>
    <row r="48" spans="1:4" x14ac:dyDescent="0.25">
      <c r="A48" s="1">
        <v>46</v>
      </c>
      <c r="C48" s="20">
        <f ca="1">IFERROR(INDEX([0]!БаллыДляРаспределения,A15),"")</f>
        <v>12</v>
      </c>
      <c r="D48" s="30">
        <f ca="1">IFERROR(INDEX([0]!РаспределениеПервичныхБаллов,A15),"")</f>
        <v>0</v>
      </c>
    </row>
    <row r="49" spans="1:12" x14ac:dyDescent="0.25">
      <c r="A49" s="1">
        <v>47</v>
      </c>
      <c r="C49" s="20">
        <f ca="1">IFERROR(INDEX([0]!БаллыДляРаспределения,A16),"")</f>
        <v>13</v>
      </c>
      <c r="D49" s="30">
        <f ca="1">IFERROR(INDEX([0]!РаспределениеПервичныхБаллов,A16),"")</f>
        <v>0</v>
      </c>
    </row>
    <row r="50" spans="1:12" x14ac:dyDescent="0.25">
      <c r="A50" s="1">
        <v>48</v>
      </c>
      <c r="C50" s="20">
        <f ca="1">IFERROR(INDEX([0]!БаллыДляРаспределения,A17),"")</f>
        <v>14</v>
      </c>
      <c r="D50" s="30">
        <f ca="1">IFERROR(INDEX([0]!РаспределениеПервичныхБаллов,A17),"")</f>
        <v>0</v>
      </c>
    </row>
    <row r="51" spans="1:12" x14ac:dyDescent="0.25">
      <c r="A51" s="1">
        <v>49</v>
      </c>
      <c r="C51" s="20">
        <f ca="1">IFERROR(INDEX([0]!БаллыДляРаспределения,A18),"")</f>
        <v>15</v>
      </c>
      <c r="D51" s="30">
        <f ca="1">IFERROR(INDEX([0]!РаспределениеПервичныхБаллов,A18),"")</f>
        <v>0</v>
      </c>
    </row>
    <row r="52" spans="1:12" x14ac:dyDescent="0.25">
      <c r="A52" s="1">
        <v>50</v>
      </c>
      <c r="C52" s="20">
        <f ca="1">IFERROR(INDEX([0]!БаллыДляРаспределения,A19),"")</f>
        <v>16</v>
      </c>
      <c r="D52" s="30">
        <f ca="1">IFERROR(INDEX([0]!РаспределениеПервичныхБаллов,A19),"")</f>
        <v>0</v>
      </c>
    </row>
    <row r="53" spans="1:12" x14ac:dyDescent="0.25">
      <c r="A53" s="1">
        <v>51</v>
      </c>
      <c r="C53" s="20">
        <f ca="1">IFERROR(INDEX([0]!БаллыДляРаспределения,A20),"")</f>
        <v>17</v>
      </c>
      <c r="D53" s="30">
        <f ca="1">IFERROR(INDEX([0]!РаспределениеПервичныхБаллов,A20),"")</f>
        <v>0</v>
      </c>
      <c r="G53" s="20"/>
      <c r="H53" s="20" t="str">
        <f ca="1">IFERROR(INDEX([0]!БаллыДляРаспределения,A32),"")</f>
        <v/>
      </c>
      <c r="I53" s="30" t="str">
        <f ca="1">IFERROR(INDEX([0]!РаспределениеПервичныхБаллов,A33),"")</f>
        <v/>
      </c>
      <c r="K53" s="20" t="str">
        <f ca="1">IFERROR(INDEX([0]!БаллыДляРаспределения,A44),"")</f>
        <v/>
      </c>
      <c r="L53" s="30" t="str">
        <f ca="1">IFERROR(INDEX([0]!РаспределениеПервичныхБаллов,A44),"")</f>
        <v/>
      </c>
    </row>
    <row r="54" spans="1:12" x14ac:dyDescent="0.25">
      <c r="C54" s="20">
        <f ca="1">IFERROR(INDEX([0]!БаллыДляРаспределения,A21),"")</f>
        <v>18</v>
      </c>
      <c r="D54" s="30">
        <f ca="1">IFERROR(INDEX([0]!РаспределениеПервичныхБаллов,A21),"")</f>
        <v>0</v>
      </c>
      <c r="G54" s="20"/>
      <c r="H54" s="20" t="str">
        <f ca="1">IFERROR(INDEX([0]!БаллыДляРаспределения,A33),"")</f>
        <v/>
      </c>
      <c r="I54" s="30" t="str">
        <f ca="1">IFERROR(INDEX([0]!РаспределениеПервичныхБаллов,A34),"")</f>
        <v/>
      </c>
      <c r="K54" s="20" t="str">
        <f ca="1">IFERROR(INDEX([0]!БаллыДляРаспределения,A45),"")</f>
        <v/>
      </c>
      <c r="L54" s="30" t="str">
        <f ca="1">IFERROR(INDEX([0]!РаспределениеПервичныхБаллов,A45),"")</f>
        <v/>
      </c>
    </row>
    <row r="55" spans="1:12" x14ac:dyDescent="0.25">
      <c r="C55" s="20">
        <f ca="1">IFERROR(INDEX([0]!БаллыДляРаспределения,A22),"")</f>
        <v>19</v>
      </c>
      <c r="D55" s="30">
        <f ca="1">IFERROR(INDEX([0]!РаспределениеПервичныхБаллов,A22),"")</f>
        <v>0</v>
      </c>
      <c r="G55" s="20"/>
      <c r="H55" s="20" t="str">
        <f ca="1">IFERROR(INDEX([0]!БаллыДляРаспределения,A34),"")</f>
        <v/>
      </c>
      <c r="I55" s="30" t="str">
        <f ca="1">IFERROR(INDEX([0]!РаспределениеПервичныхБаллов,A35),"")</f>
        <v/>
      </c>
      <c r="K55" s="20" t="str">
        <f ca="1">IFERROR(INDEX([0]!БаллыДляРаспределения,A46),"")</f>
        <v/>
      </c>
      <c r="L55" s="30" t="str">
        <f ca="1">IFERROR(INDEX([0]!РаспределениеПервичныхБаллов,A46),"")</f>
        <v/>
      </c>
    </row>
    <row r="56" spans="1:12" x14ac:dyDescent="0.25">
      <c r="C56" s="20" t="str">
        <f ca="1">IFERROR(INDEX([0]!БаллыДляРаспределения,A23),"")</f>
        <v/>
      </c>
      <c r="D56" s="30" t="str">
        <f ca="1">IFERROR(INDEX([0]!РаспределениеПервичныхБаллов,A23),"")</f>
        <v/>
      </c>
      <c r="G56" s="20"/>
      <c r="H56" s="20" t="str">
        <f ca="1">IFERROR(INDEX([0]!БаллыДляРаспределения,A35),"")</f>
        <v/>
      </c>
      <c r="I56" s="30" t="str">
        <f ca="1">IFERROR(INDEX([0]!РаспределениеПервичныхБаллов,A36),"")</f>
        <v/>
      </c>
      <c r="K56" s="20" t="str">
        <f ca="1">IFERROR(INDEX([0]!БаллыДляРаспределения,A47),"")</f>
        <v/>
      </c>
      <c r="L56" s="30" t="str">
        <f ca="1">IFERROR(INDEX([0]!РаспределениеПервичныхБаллов,A47),"")</f>
        <v/>
      </c>
    </row>
    <row r="57" spans="1:12" x14ac:dyDescent="0.25">
      <c r="C57" s="20" t="str">
        <f ca="1">IFERROR(INDEX([0]!БаллыДляРаспределения,A24),"")</f>
        <v/>
      </c>
      <c r="D57" s="30" t="str">
        <f ca="1">IFERROR(INDEX([0]!РаспределениеПервичныхБаллов,A24),"")</f>
        <v/>
      </c>
      <c r="G57" s="20"/>
      <c r="H57" s="20" t="str">
        <f ca="1">IFERROR(INDEX([0]!БаллыДляРаспределения,A36),"")</f>
        <v/>
      </c>
      <c r="I57" s="30" t="str">
        <f ca="1">IFERROR(INDEX([0]!РаспределениеПервичныхБаллов,A37),"")</f>
        <v/>
      </c>
      <c r="K57" s="20" t="str">
        <f ca="1">IFERROR(INDEX([0]!БаллыДляРаспределения,A48),"")</f>
        <v/>
      </c>
      <c r="L57" s="30" t="str">
        <f ca="1">IFERROR(INDEX([0]!РаспределениеПервичныхБаллов,A48),"")</f>
        <v/>
      </c>
    </row>
    <row r="58" spans="1:12" x14ac:dyDescent="0.25">
      <c r="C58" s="20" t="str">
        <f ca="1">IFERROR(INDEX([0]!БаллыДляРаспределения,A25),"")</f>
        <v/>
      </c>
      <c r="D58" s="30" t="str">
        <f ca="1">IFERROR(INDEX([0]!РаспределениеПервичныхБаллов,A25),"")</f>
        <v/>
      </c>
      <c r="G58" s="20"/>
      <c r="H58" s="20" t="str">
        <f ca="1">IFERROR(INDEX([0]!БаллыДляРаспределения,A37),"")</f>
        <v/>
      </c>
      <c r="I58" s="30" t="str">
        <f ca="1">IFERROR(INDEX([0]!РаспределениеПервичныхБаллов,A38),"")</f>
        <v/>
      </c>
      <c r="K58" s="20" t="str">
        <f ca="1">IFERROR(INDEX([0]!БаллыДляРаспределения,A49),"")</f>
        <v/>
      </c>
      <c r="L58" s="30" t="str">
        <f ca="1">IFERROR(INDEX([0]!РаспределениеПервичныхБаллов,A49),"")</f>
        <v/>
      </c>
    </row>
    <row r="59" spans="1:12" x14ac:dyDescent="0.25">
      <c r="C59" s="20" t="str">
        <f ca="1">IFERROR(INDEX([0]!БаллыДляРаспределения,A26),"")</f>
        <v/>
      </c>
      <c r="D59" s="30" t="str">
        <f ca="1">IFERROR(INDEX([0]!РаспределениеПервичныхБаллов,A26),"")</f>
        <v/>
      </c>
      <c r="G59" s="20"/>
      <c r="H59" s="20" t="str">
        <f ca="1">IFERROR(INDEX([0]!БаллыДляРаспределения,A38),"")</f>
        <v/>
      </c>
      <c r="I59" s="30" t="str">
        <f ca="1">IFERROR(INDEX([0]!РаспределениеПервичныхБаллов,A39),"")</f>
        <v/>
      </c>
      <c r="K59" s="20" t="str">
        <f ca="1">IFERROR(INDEX([0]!БаллыДляРаспределения,A50),"")</f>
        <v/>
      </c>
      <c r="L59" s="30" t="str">
        <f ca="1">IFERROR(INDEX([0]!РаспределениеПервичныхБаллов,A50),"")</f>
        <v/>
      </c>
    </row>
    <row r="60" spans="1:12" x14ac:dyDescent="0.25">
      <c r="C60" s="20" t="str">
        <f ca="1">IFERROR(INDEX([0]!БаллыДляРаспределения,A27),"")</f>
        <v/>
      </c>
      <c r="D60" s="30" t="str">
        <f ca="1">IFERROR(INDEX([0]!РаспределениеПервичныхБаллов,A27),"")</f>
        <v/>
      </c>
      <c r="G60" s="20"/>
      <c r="H60" s="20" t="str">
        <f ca="1">IFERROR(INDEX([0]!БаллыДляРаспределения,A39),"")</f>
        <v/>
      </c>
      <c r="I60" s="30" t="str">
        <f ca="1">IFERROR(INDEX([0]!РаспределениеПервичныхБаллов,A40),"")</f>
        <v/>
      </c>
      <c r="K60" s="20" t="str">
        <f ca="1">IFERROR(INDEX([0]!БаллыДляРаспределения,A51),"")</f>
        <v/>
      </c>
      <c r="L60" s="30" t="str">
        <f ca="1">IFERROR(INDEX([0]!РаспределениеПервичныхБаллов,A51),"")</f>
        <v/>
      </c>
    </row>
    <row r="61" spans="1:12" x14ac:dyDescent="0.25">
      <c r="C61" s="20" t="str">
        <f ca="1">IFERROR(INDEX([0]!БаллыДляРаспределения,A28),"")</f>
        <v/>
      </c>
      <c r="D61" s="30" t="str">
        <f ca="1">IFERROR(INDEX([0]!РаспределениеПервичныхБаллов,A28),"")</f>
        <v/>
      </c>
      <c r="G61" s="20"/>
      <c r="H61" s="20" t="str">
        <f ca="1">IFERROR(INDEX([0]!БаллыДляРаспределения,A40),"")</f>
        <v/>
      </c>
      <c r="I61" s="30" t="str">
        <f ca="1">IFERROR(INDEX([0]!РаспределениеПервичныхБаллов,A41),"")</f>
        <v/>
      </c>
      <c r="K61" s="20" t="str">
        <f ca="1">IFERROR(INDEX([0]!БаллыДляРаспределения,A52),"")</f>
        <v/>
      </c>
      <c r="L61" s="30" t="str">
        <f ca="1">IFERROR(INDEX([0]!РаспределениеПервичныхБаллов,A52),"")</f>
        <v/>
      </c>
    </row>
    <row r="62" spans="1:12" x14ac:dyDescent="0.25">
      <c r="B62" s="2"/>
      <c r="C62" s="20" t="str">
        <f ca="1">IFERROR(INDEX([0]!БаллыДляРаспределения,A29),"")</f>
        <v/>
      </c>
      <c r="D62" s="30" t="str">
        <f ca="1">IFERROR(INDEX([0]!РаспределениеПервичныхБаллов,A29),"")</f>
        <v/>
      </c>
      <c r="G62" s="20"/>
      <c r="H62" s="20" t="str">
        <f ca="1">IFERROR(INDEX([0]!БаллыДляРаспределения,A41),"")</f>
        <v/>
      </c>
      <c r="I62" s="30" t="str">
        <f ca="1">IFERROR(INDEX([0]!РаспределениеПервичныхБаллов,A42),"")</f>
        <v/>
      </c>
      <c r="K62" s="20" t="str">
        <f ca="1">IFERROR(INDEX([0]!БаллыДляРаспределения,A53),"")</f>
        <v/>
      </c>
      <c r="L62" s="30" t="str">
        <f ca="1">IFERROR(INDEX([0]!РаспределениеПервичныхБаллов,A53),"")</f>
        <v/>
      </c>
    </row>
    <row r="63" spans="1:12" x14ac:dyDescent="0.25">
      <c r="B63" s="2"/>
      <c r="C63" s="20" t="str">
        <f ca="1">IFERROR(INDEX([0]!БаллыДляРаспределения,A30),"")</f>
        <v/>
      </c>
      <c r="D63" s="30" t="str">
        <f ca="1">IFERROR(INDEX([0]!РаспределениеПервичныхБаллов,A30),"")</f>
        <v/>
      </c>
      <c r="G63" s="20"/>
      <c r="H63" s="20" t="str">
        <f ca="1">IFERROR(INDEX([0]!БаллыДляРаспределения,A42),"")</f>
        <v/>
      </c>
      <c r="I63" s="30" t="str">
        <f ca="1">IFERROR(INDEX([0]!РаспределениеПервичныхБаллов,A43),"")</f>
        <v/>
      </c>
    </row>
    <row r="64" spans="1:12" x14ac:dyDescent="0.25">
      <c r="B64" s="2"/>
      <c r="C64" s="20" t="str">
        <f ca="1">IFERROR(INDEX([0]!БаллыДляРаспределения,A31),"")</f>
        <v/>
      </c>
      <c r="D64" s="30" t="str">
        <f ca="1">IFERROR(INDEX([0]!РаспределениеПервичныхБаллов,A31),"")</f>
        <v/>
      </c>
      <c r="G64" s="20"/>
      <c r="H64" s="20" t="str">
        <f ca="1">IFERROR(INDEX([0]!БаллыДляРаспределения,A43),"")</f>
        <v/>
      </c>
      <c r="I64" s="30" t="str">
        <f ca="1">IFERROR(INDEX([0]!РаспределениеПервичныхБаллов,A44),"")</f>
        <v/>
      </c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</sheetData>
  <sheetProtection password="DC9E" sheet="1" objects="1" scenarios="1"/>
  <mergeCells count="15">
    <mergeCell ref="C9:E10"/>
    <mergeCell ref="C33:D34"/>
    <mergeCell ref="S2:T3"/>
    <mergeCell ref="D2:P2"/>
    <mergeCell ref="D4:F4"/>
    <mergeCell ref="H4:P4"/>
    <mergeCell ref="H6:P6"/>
    <mergeCell ref="M12:O13"/>
    <mergeCell ref="P12:P13"/>
    <mergeCell ref="M9:O9"/>
    <mergeCell ref="M10:O10"/>
    <mergeCell ref="M11:O11"/>
    <mergeCell ref="M14:O15"/>
    <mergeCell ref="P14:P15"/>
    <mergeCell ref="C20:E21"/>
  </mergeCells>
  <conditionalFormatting sqref="B65:C68 B62:B64 C36:D64 G53:I64 Y18:Z18 S5:T31 V18:W31">
    <cfRule type="notContainsBlanks" dxfId="5" priority="11">
      <formula>LEN(TRIM(B5))&gt;0</formula>
    </cfRule>
  </conditionalFormatting>
  <conditionalFormatting sqref="Y19:Z26">
    <cfRule type="notContainsBlanks" dxfId="4" priority="7">
      <formula>LEN(TRIM(Y19))&gt;0</formula>
    </cfRule>
  </conditionalFormatting>
  <conditionalFormatting sqref="K53:L62">
    <cfRule type="notContainsBlanks" dxfId="3" priority="4">
      <formula>LEN(TRIM(K53))&gt;0</formula>
    </cfRule>
  </conditionalFormatting>
  <conditionalFormatting sqref="S63:T63 S35:S62">
    <cfRule type="notContainsBlanks" dxfId="2" priority="3">
      <formula>LEN(TRIM(S35))&gt;0</formula>
    </cfRule>
  </conditionalFormatting>
  <conditionalFormatting sqref="V61:W63 W52:W60">
    <cfRule type="notContainsBlanks" dxfId="1" priority="2">
      <formula>LEN(TRIM(V52))&gt;0</formula>
    </cfRule>
  </conditionalFormatting>
  <conditionalFormatting sqref="Y52:Z61">
    <cfRule type="notContainsBlanks" dxfId="0" priority="1">
      <formula>LEN(TRIM(Y52))&gt;0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Страница  &amp;P из &amp;N</oddFooter>
  </headerFooter>
  <rowBreaks count="1" manualBreakCount="1">
    <brk id="31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Ввод данных</vt:lpstr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2020-06-09T12:03:13Z</dcterms:modified>
</cp:coreProperties>
</file>